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Ranking FAP" sheetId="1" r:id="rId1"/>
  </sheets>
  <definedNames>
    <definedName name="_xlnm._FilterDatabase" localSheetId="0" hidden="1">'Ranking FAP'!$B$1:$M$243</definedName>
  </definedNames>
  <calcPr calcId="144525"/>
</workbook>
</file>

<file path=xl/calcChain.xml><?xml version="1.0" encoding="utf-8"?>
<calcChain xmlns="http://schemas.openxmlformats.org/spreadsheetml/2006/main">
  <c r="M247" i="1" l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<sst xmlns="http://schemas.openxmlformats.org/spreadsheetml/2006/main" count="1239" uniqueCount="355">
  <si>
    <t>N°</t>
  </si>
  <si>
    <t>ATLETA</t>
  </si>
  <si>
    <t>ENTRENADOR</t>
  </si>
  <si>
    <t>ENTIDAD O INSTITUCION REPRESENTATIVA</t>
  </si>
  <si>
    <t>FECHA NAC.</t>
  </si>
  <si>
    <t>DNI</t>
  </si>
  <si>
    <t>DIVISION</t>
  </si>
  <si>
    <t>REGISTRO OFICIAL</t>
  </si>
  <si>
    <t>% P.M.</t>
  </si>
  <si>
    <t>CAT.</t>
  </si>
  <si>
    <t>ARRANQUE</t>
  </si>
  <si>
    <t>ENVION</t>
  </si>
  <si>
    <t>TOTAL</t>
  </si>
  <si>
    <t>FECHA</t>
  </si>
  <si>
    <t xml:space="preserve">Costa Calvo Oriana </t>
  </si>
  <si>
    <t>Marcelo Fernandez</t>
  </si>
  <si>
    <t>Corrientes Pesas</t>
  </si>
  <si>
    <t>Juvenil</t>
  </si>
  <si>
    <t>F45</t>
  </si>
  <si>
    <t>Guillermina Altamirano</t>
  </si>
  <si>
    <t>Claudio Henschke</t>
  </si>
  <si>
    <t>Federacion Metropolitana de Pesas</t>
  </si>
  <si>
    <t>Cadete</t>
  </si>
  <si>
    <t>Yamila Olibera</t>
  </si>
  <si>
    <t>Carla Moreira</t>
  </si>
  <si>
    <t>CEPAR - Rio Grande</t>
  </si>
  <si>
    <t>Florencia Lemus</t>
  </si>
  <si>
    <t>Mayor</t>
  </si>
  <si>
    <t>Ludmila Gerzel</t>
  </si>
  <si>
    <t>Gabriel Gomez Franco</t>
  </si>
  <si>
    <t>C.A. Sarmiento - Chaco</t>
  </si>
  <si>
    <t>F49</t>
  </si>
  <si>
    <t>Rocio Esteche</t>
  </si>
  <si>
    <t>Fabian Pereyra</t>
  </si>
  <si>
    <t>María Sol Moya</t>
  </si>
  <si>
    <t>Cabral Agostina</t>
  </si>
  <si>
    <t>Magali Vega (1)</t>
  </si>
  <si>
    <t>Roman Gorosito</t>
  </si>
  <si>
    <t>C.A. San Jorge - Santa Fe</t>
  </si>
  <si>
    <t> 46965866</t>
  </si>
  <si>
    <t>Menor</t>
  </si>
  <si>
    <t>Brisa Clara San Martín</t>
  </si>
  <si>
    <t>Juan Belluscio</t>
  </si>
  <si>
    <t>Federacion Bonaerense de Pesas</t>
  </si>
  <si>
    <t>Magdalena Ríos</t>
  </si>
  <si>
    <t>Gabriel Coto</t>
  </si>
  <si>
    <t>Yamila Olibera (1)</t>
  </si>
  <si>
    <t>Bianca Verenna Gonzalez</t>
  </si>
  <si>
    <t>Rafael Larraburu</t>
  </si>
  <si>
    <t>Asociacion Misionera de Pesas</t>
  </si>
  <si>
    <t xml:space="preserve">Kiara Ramallo </t>
  </si>
  <si>
    <t>Julio Nigrelli</t>
  </si>
  <si>
    <t>Regina Ochoa</t>
  </si>
  <si>
    <t>EDA - Pyrros Gim</t>
  </si>
  <si>
    <t>F55</t>
  </si>
  <si>
    <t>Álvarez Agustina</t>
  </si>
  <si>
    <t>Mercedes Saborido</t>
  </si>
  <si>
    <t>Gabriel Lemme</t>
  </si>
  <si>
    <t xml:space="preserve">Xoana Lorena Giménez </t>
  </si>
  <si>
    <t>Daniel Gonzalez</t>
  </si>
  <si>
    <t>Juani Delvalle</t>
  </si>
  <si>
    <t>Federico D´Alessio</t>
  </si>
  <si>
    <t>Luana Monzon</t>
  </si>
  <si>
    <t>Quispe  Maria Valeria</t>
  </si>
  <si>
    <t>Maria Izetta</t>
  </si>
  <si>
    <t>Federacion Jujeña de Pesas</t>
  </si>
  <si>
    <t>Sofia Baez</t>
  </si>
  <si>
    <t>Rodrigo Godoy</t>
  </si>
  <si>
    <t>María Sol Moya (1)</t>
  </si>
  <si>
    <t>Milena González (1)</t>
  </si>
  <si>
    <t>Valentina Cabral</t>
  </si>
  <si>
    <t>Morena Lara Molina</t>
  </si>
  <si>
    <t>Pablo Tolos</t>
  </si>
  <si>
    <t>Caren Dominguez</t>
  </si>
  <si>
    <t>Maria Paz Casadevall</t>
  </si>
  <si>
    <t>Brisa Clara San Martín (1)</t>
  </si>
  <si>
    <t>Belen Barrera</t>
  </si>
  <si>
    <t>Magali Vega</t>
  </si>
  <si>
    <t>Abril Quiroga</t>
  </si>
  <si>
    <t>Ariana Ocampo</t>
  </si>
  <si>
    <t>Marlene Yoshitake</t>
  </si>
  <si>
    <t>Brian Delmenico</t>
  </si>
  <si>
    <t>Sofía Inés Franchi</t>
  </si>
  <si>
    <t>Facundo Nakandakare</t>
  </si>
  <si>
    <t>EDA - Naka Gym</t>
  </si>
  <si>
    <t>Yamila Fernanda Moreyra</t>
  </si>
  <si>
    <t>Ariel De Candido</t>
  </si>
  <si>
    <t>Tatiana Ullua</t>
  </si>
  <si>
    <t>F59</t>
  </si>
  <si>
    <t>Martina Mendoza</t>
  </si>
  <si>
    <t>Leila María Slowik</t>
  </si>
  <si>
    <t>Milena Madelein Ayala</t>
  </si>
  <si>
    <t>Javier Saez</t>
  </si>
  <si>
    <t>Asoc. Chaqueña de Pesas</t>
  </si>
  <si>
    <t>Micaela Vega</t>
  </si>
  <si>
    <t>Nicolas Solito</t>
  </si>
  <si>
    <t>Maria Constanza Zacarias</t>
  </si>
  <si>
    <t>Flores Daniela Marisel</t>
  </si>
  <si>
    <t>Luisina Ramis</t>
  </si>
  <si>
    <t>Facundo Mitchell</t>
  </si>
  <si>
    <t>Club Calchaqui - Santa Fe</t>
  </si>
  <si>
    <t>Sofia Baez (1)</t>
  </si>
  <si>
    <t>Olazar Arami</t>
  </si>
  <si>
    <t>Luana Monzon (1)</t>
  </si>
  <si>
    <t>Kiara Natali Francos</t>
  </si>
  <si>
    <t>Bruno Beatini</t>
  </si>
  <si>
    <t>EDA - Aceria</t>
  </si>
  <si>
    <t>Milena González</t>
  </si>
  <si>
    <t>Ada Ruiz Díaz</t>
  </si>
  <si>
    <t>46.912.334 </t>
  </si>
  <si>
    <t>Melody Basualdo</t>
  </si>
  <si>
    <t>Martina Pallone</t>
  </si>
  <si>
    <t>Victoria Caminata</t>
  </si>
  <si>
    <t xml:space="preserve">Morena Veliz </t>
  </si>
  <si>
    <t>Abril Quiroga (1)</t>
  </si>
  <si>
    <t xml:space="preserve">Samira Valdez </t>
  </si>
  <si>
    <t>Mauricio Sosa</t>
  </si>
  <si>
    <t>Univ.La Punta - San Luis</t>
  </si>
  <si>
    <t>Silvina Marisol Petit</t>
  </si>
  <si>
    <t>Maria Luz Casadevall</t>
  </si>
  <si>
    <t>F64</t>
  </si>
  <si>
    <t>Joana Valeria Palacios (1)</t>
  </si>
  <si>
    <t>Hugo Palacios</t>
  </si>
  <si>
    <t>EDA - Rosario</t>
  </si>
  <si>
    <t>Tatiana Ullua (1)</t>
  </si>
  <si>
    <t>Lucila Ruiz Diaz</t>
  </si>
  <si>
    <t>Maria Belén Estévez</t>
  </si>
  <si>
    <t>Leila María Slowik (1)</t>
  </si>
  <si>
    <t>Martina Gimenez</t>
  </si>
  <si>
    <t> Bianca Otero</t>
  </si>
  <si>
    <t>Kiara Natali Francos (1)</t>
  </si>
  <si>
    <t xml:space="preserve">Evelin Aponte </t>
  </si>
  <si>
    <t>Melody Basualdo (1)</t>
  </si>
  <si>
    <t>Julia Lovera (1)</t>
  </si>
  <si>
    <t>Milagros Reyes</t>
  </si>
  <si>
    <t>Hugo Nediani</t>
  </si>
  <si>
    <t>EDA - Hugo's Team</t>
  </si>
  <si>
    <t>Maria Loreta Miani</t>
  </si>
  <si>
    <t>Miguel Lupiañez</t>
  </si>
  <si>
    <t>EDA - Bariloche</t>
  </si>
  <si>
    <t xml:space="preserve">Joana Valeria Palacios </t>
  </si>
  <si>
    <t>F71</t>
  </si>
  <si>
    <t>Martina Díaz</t>
  </si>
  <si>
    <t>42.565.643 </t>
  </si>
  <si>
    <t>Maria Belén Estévez (1)</t>
  </si>
  <si>
    <t>Giuliana Velo</t>
  </si>
  <si>
    <t>Katherina Szebun</t>
  </si>
  <si>
    <t>Rocio Sirignano</t>
  </si>
  <si>
    <t>Martina Gimenez (1)</t>
  </si>
  <si>
    <t>Agustina Tozzeto (1)</t>
  </si>
  <si>
    <t>Julia Lovera</t>
  </si>
  <si>
    <t>Maria Sol Meynet</t>
  </si>
  <si>
    <t>Luciana Perpeto</t>
  </si>
  <si>
    <t>Lourdes Pintor</t>
  </si>
  <si>
    <t>Giuliana Velo (1)</t>
  </si>
  <si>
    <t>F76</t>
  </si>
  <si>
    <t>Luciana Chiappella</t>
  </si>
  <si>
    <t>Marcelo Morelli</t>
  </si>
  <si>
    <t>EDA - Hernandarias</t>
  </si>
  <si>
    <t>Agustina Tozzeto</t>
  </si>
  <si>
    <t xml:space="preserve"> Ernestina Francisconi </t>
  </si>
  <si>
    <t>Lourdes Pintor (1)</t>
  </si>
  <si>
    <t xml:space="preserve">Sofia Berti </t>
  </si>
  <si>
    <t>Marcelo Gandolfo</t>
  </si>
  <si>
    <t>CTD - Gandolfo Gym</t>
  </si>
  <si>
    <t>F81</t>
  </si>
  <si>
    <t>Valentina Meynet</t>
  </si>
  <si>
    <t>Marchionni Yamila</t>
  </si>
  <si>
    <t>F+81</t>
  </si>
  <si>
    <t>Valentina Meynet (1)</t>
  </si>
  <si>
    <t>Luz Alba Ojeda</t>
  </si>
  <si>
    <t xml:space="preserve">Lera Nayla Elihuen </t>
  </si>
  <si>
    <t>Sasha Mailén Bentos</t>
  </si>
  <si>
    <t>Meza Domingo</t>
  </si>
  <si>
    <t>M49</t>
  </si>
  <si>
    <t xml:space="preserve">Morales Lautaro </t>
  </si>
  <si>
    <t>Ramiro Palumbo</t>
  </si>
  <si>
    <t>Rodrigo Andrade</t>
  </si>
  <si>
    <t>Gonzalo Higajo</t>
  </si>
  <si>
    <t>Mariano Rodriguez</t>
  </si>
  <si>
    <t>M55</t>
  </si>
  <si>
    <t xml:space="preserve">Tobías Ruiz Díaz </t>
  </si>
  <si>
    <t>Guillermo Solito</t>
  </si>
  <si>
    <t>Enzo Tomas Enciso</t>
  </si>
  <si>
    <t>Morales Lautaro (1)</t>
  </si>
  <si>
    <t>Ignacio Aguirre</t>
  </si>
  <si>
    <t>Diego Benjamin Turner</t>
  </si>
  <si>
    <t>Sebastian Coen</t>
  </si>
  <si>
    <t>EDA - Neuquen</t>
  </si>
  <si>
    <t>Tobias Lucero</t>
  </si>
  <si>
    <t xml:space="preserve">Andre Leclerc  </t>
  </si>
  <si>
    <t>Rodrigo Andrade (1)</t>
  </si>
  <si>
    <t xml:space="preserve">Jonatan Martín Leyes </t>
  </si>
  <si>
    <t>M61</t>
  </si>
  <si>
    <t>Francisco Maidana</t>
  </si>
  <si>
    <t>Tobías Ruiz Díaz (1)</t>
  </si>
  <si>
    <t>Mateo Lassaga</t>
  </si>
  <si>
    <t>Jorge Burtovoy</t>
  </si>
  <si>
    <t>Franco Luna</t>
  </si>
  <si>
    <t>Ismael Luna</t>
  </si>
  <si>
    <t xml:space="preserve"> Ángel Gabriel Landivar </t>
  </si>
  <si>
    <t>Jose Paz</t>
  </si>
  <si>
    <t>Fundacion Dharma - Salta</t>
  </si>
  <si>
    <t>Juan Ignacio Bustamante</t>
  </si>
  <si>
    <t>Franco Avalos</t>
  </si>
  <si>
    <t>Raul Mujica</t>
  </si>
  <si>
    <t xml:space="preserve">Meza Manuel Ignacio </t>
  </si>
  <si>
    <t>Andres Donato Arias</t>
  </si>
  <si>
    <t>Julian Aguilera</t>
  </si>
  <si>
    <t>Andre Leclerc  (1)</t>
  </si>
  <si>
    <t>Jimenes Nahuel Carlos Daniel</t>
  </si>
  <si>
    <t>M67</t>
  </si>
  <si>
    <t>Mariano Agustín Calabro (1)</t>
  </si>
  <si>
    <t>Mariano Pardo</t>
  </si>
  <si>
    <t>Halterados - Tucuman</t>
  </si>
  <si>
    <t>Raffi Istephanian</t>
  </si>
  <si>
    <t>Fernando David Mazza</t>
  </si>
  <si>
    <t>Facundo Palavecino</t>
  </si>
  <si>
    <t>EDA - Las Breñas</t>
  </si>
  <si>
    <t> 43.145.478</t>
  </si>
  <si>
    <t>Valentin Vitullo</t>
  </si>
  <si>
    <t>Santiago Barrera Grunewald</t>
  </si>
  <si>
    <t>Felipe Aranda</t>
  </si>
  <si>
    <t>Sebastián Benítez</t>
  </si>
  <si>
    <t>Pablo Javier  Villaverde (1)</t>
  </si>
  <si>
    <t>Federico D'Alessio</t>
  </si>
  <si>
    <t>Ramiro Gabriel Maidana</t>
  </si>
  <si>
    <t>Nicolas Canuman</t>
  </si>
  <si>
    <t>Pablo Frau</t>
  </si>
  <si>
    <t>Diego Di Luciano</t>
  </si>
  <si>
    <t>Juan Ignacio Bustamante (1)</t>
  </si>
  <si>
    <t>Luciano Nardone</t>
  </si>
  <si>
    <t>Elio Saponara</t>
  </si>
  <si>
    <t>Lautaro Ávalos</t>
  </si>
  <si>
    <t>Franco Nardone</t>
  </si>
  <si>
    <t>Alvaro Esteche</t>
  </si>
  <si>
    <t>Pablo Russomanno</t>
  </si>
  <si>
    <t>Maximiliano Flores</t>
  </si>
  <si>
    <t>Johnny Águila</t>
  </si>
  <si>
    <t>Esteban Santa Cruz</t>
  </si>
  <si>
    <t>Mateo Miciulevicius</t>
  </si>
  <si>
    <t>Ignacio Palma</t>
  </si>
  <si>
    <t>Eduardo Nieva</t>
  </si>
  <si>
    <t xml:space="preserve">Asoc. Civil - ELOP - Nahuen </t>
  </si>
  <si>
    <t>Máximo Gonzalo Cretella Irrazabal</t>
  </si>
  <si>
    <t>Gimenez Lucas (1)</t>
  </si>
  <si>
    <t>Lucas Mateo Sale</t>
  </si>
  <si>
    <t>Tiago Emir Dieguez</t>
  </si>
  <si>
    <t xml:space="preserve">Joel David Moreyra </t>
  </si>
  <si>
    <t>Santino Díaz Verón</t>
  </si>
  <si>
    <t>Joaquín Dorado</t>
  </si>
  <si>
    <t>M73</t>
  </si>
  <si>
    <t>Valentin Vitullo (1)</t>
  </si>
  <si>
    <t>Mariano Agustín Calabro</t>
  </si>
  <si>
    <t>Nicolas Rivero (1)</t>
  </si>
  <si>
    <t>Sebastián Benítez (1)</t>
  </si>
  <si>
    <t>Jose Uriel Bloch</t>
  </si>
  <si>
    <t>Emiliano Vaquera</t>
  </si>
  <si>
    <t>Patricio Araya</t>
  </si>
  <si>
    <t>López Franco</t>
  </si>
  <si>
    <t>Leonardo Gabriel Zelaya</t>
  </si>
  <si>
    <t>Juan Ignacio Hemadi</t>
  </si>
  <si>
    <t>Miguel Lupiañes</t>
  </si>
  <si>
    <t>Tomas Bravo</t>
  </si>
  <si>
    <t>Tomas Acevedo</t>
  </si>
  <si>
    <t>Mariano Meza</t>
  </si>
  <si>
    <t xml:space="preserve">Enzo Jose Dallmann </t>
  </si>
  <si>
    <t>Valentin Alvarez Lamas</t>
  </si>
  <si>
    <t>Mendez Enuel</t>
  </si>
  <si>
    <t xml:space="preserve">Benjamin Ocampo </t>
  </si>
  <si>
    <t>Julian Cabral</t>
  </si>
  <si>
    <t>Pablo Javier  Villaverde</t>
  </si>
  <si>
    <t>Alvaro Esteche (1)</t>
  </si>
  <si>
    <t>Uriel Peña (1)</t>
  </si>
  <si>
    <t>Benjamín Cardozo</t>
  </si>
  <si>
    <t>Augusto Nahuel Rojas</t>
  </si>
  <si>
    <t>Esteban Santa Cruz (1)</t>
  </si>
  <si>
    <t>Juan Pablo Capovila Otranto</t>
  </si>
  <si>
    <t>Lucas Mateo Sale (1)</t>
  </si>
  <si>
    <t xml:space="preserve">Gimenez Lucas </t>
  </si>
  <si>
    <t>Alejo Ocampo Budeguer</t>
  </si>
  <si>
    <t>Lautaro Ian López Marcotegui</t>
  </si>
  <si>
    <t>Dante Pizzuti</t>
  </si>
  <si>
    <t>Luis Lagos</t>
  </si>
  <si>
    <t>M81</t>
  </si>
  <si>
    <t>Jose Borget</t>
  </si>
  <si>
    <t>Alejo Gómez Franco</t>
  </si>
  <si>
    <t>Rodrigo Aranda</t>
  </si>
  <si>
    <t>Ariel Galeano</t>
  </si>
  <si>
    <t>Daniel José Viscido</t>
  </si>
  <si>
    <t>Lucas Escobar</t>
  </si>
  <si>
    <t>Ramiro Olivera Delfino</t>
  </si>
  <si>
    <t>Santiago Pérez</t>
  </si>
  <si>
    <t>Lucas Moreyra</t>
  </si>
  <si>
    <t>Nicolas Rivero</t>
  </si>
  <si>
    <t>Leandro Ruiz</t>
  </si>
  <si>
    <t>Facundo José Orfo</t>
  </si>
  <si>
    <t>Ismael Ovejero</t>
  </si>
  <si>
    <t>Joaquín Dorado (1)</t>
  </si>
  <si>
    <t>Mateo Gonzalez</t>
  </si>
  <si>
    <t>Alejandro Danilo Baran</t>
  </si>
  <si>
    <t>Frias Federico</t>
  </si>
  <si>
    <t>Nahuel Montellano</t>
  </si>
  <si>
    <t>Santiago Ariel Gonzalez</t>
  </si>
  <si>
    <t>Patricio Araya (1)</t>
  </si>
  <si>
    <t xml:space="preserve">Emiliano Aquino </t>
  </si>
  <si>
    <t>Tomas Acevedo (1)</t>
  </si>
  <si>
    <t>Mariano Meza (1)</t>
  </si>
  <si>
    <t>Uriel Peña</t>
  </si>
  <si>
    <t>Juan Ignacio Blanco Martins</t>
  </si>
  <si>
    <t>Oscar Blanco</t>
  </si>
  <si>
    <t>Ludueña Pedro</t>
  </si>
  <si>
    <t xml:space="preserve">Marcos Quiroga </t>
  </si>
  <si>
    <t>Maximiliano Kienitz</t>
  </si>
  <si>
    <t>M89</t>
  </si>
  <si>
    <t>Leonel Oviedo</t>
  </si>
  <si>
    <t>Francisco Teodoro Giorgio</t>
  </si>
  <si>
    <t>Gonzalo Leguizamon (1)</t>
  </si>
  <si>
    <t xml:space="preserve">Cristian Aquino </t>
  </si>
  <si>
    <t>Fernando Naveira</t>
  </si>
  <si>
    <t>Cristian Bodirikyan</t>
  </si>
  <si>
    <t>Diogo Vieyra Cancherini Paim</t>
  </si>
  <si>
    <t>Alejo Gómez Franco (1)</t>
  </si>
  <si>
    <t>Ángelo Valentino Patricelli</t>
  </si>
  <si>
    <t>Alejandro Danilo Baran (1)</t>
  </si>
  <si>
    <t>Rodrigo Romero</t>
  </si>
  <si>
    <t>Juan Ignacio Blanco Martins (1)</t>
  </si>
  <si>
    <t>Joaquin Eluney Mesa</t>
  </si>
  <si>
    <t>Pablo Chirino</t>
  </si>
  <si>
    <t>Ramiro Anselmi</t>
  </si>
  <si>
    <t>Thiago Martinez</t>
  </si>
  <si>
    <t>Marcos Quiroga (1)</t>
  </si>
  <si>
    <t>Joaquín Jones</t>
  </si>
  <si>
    <t>M96</t>
  </si>
  <si>
    <t>Sebastián Rodrigo Cochet (1)</t>
  </si>
  <si>
    <t>Gonzalo Leguizamon</t>
  </si>
  <si>
    <t>Alejo Solito</t>
  </si>
  <si>
    <t>Cristian Bodirikyan (1)</t>
  </si>
  <si>
    <t>Joaquin Eluney Mesa (1)</t>
  </si>
  <si>
    <t>Ramiro Anselmi (1)</t>
  </si>
  <si>
    <t>Luciano Sebastián De Leon</t>
  </si>
  <si>
    <t>M102</t>
  </si>
  <si>
    <t>Sebastián Rodrigo Cochet</t>
  </si>
  <si>
    <t>Alejo Solito (1)</t>
  </si>
  <si>
    <t>Ramiro Anselmi (2)</t>
  </si>
  <si>
    <t>Sebastián Sosa</t>
  </si>
  <si>
    <t>Jeronimo Matias Lema</t>
  </si>
  <si>
    <t>M+102</t>
  </si>
  <si>
    <t> Nahuel Urabayen</t>
  </si>
  <si>
    <t>Ignacio Nicolas Lapeyre</t>
  </si>
  <si>
    <t>M109</t>
  </si>
  <si>
    <t>Sebastián Sosa (1)</t>
  </si>
  <si>
    <t>Enrique Couturier</t>
  </si>
  <si>
    <t>M+109</t>
  </si>
  <si>
    <t> Agustin Ramiro 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</si>
</sst>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;[Red]&quot;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3" xfId="0" applyFill="1" applyBorder="1"/>
    <xf numFmtId="0" fontId="0" fillId="0" borderId="14" xfId="0" applyFill="1" applyBorder="1"/>
    <xf numFmtId="14" fontId="0" fillId="0" borderId="13" xfId="0" applyNumberForma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4" fontId="0" fillId="0" borderId="17" xfId="0" applyNumberForma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/>
    <xf numFmtId="0" fontId="0" fillId="0" borderId="20" xfId="0" applyFill="1" applyBorder="1"/>
    <xf numFmtId="14" fontId="0" fillId="0" borderId="19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/>
    <xf numFmtId="0" fontId="0" fillId="0" borderId="26" xfId="0" applyFill="1" applyBorder="1"/>
    <xf numFmtId="14" fontId="0" fillId="0" borderId="25" xfId="0" applyNumberFormat="1" applyFill="1" applyBorder="1" applyAlignment="1">
      <alignment horizontal="center" vertical="center"/>
    </xf>
    <xf numFmtId="3" fontId="0" fillId="0" borderId="27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14" fontId="0" fillId="0" borderId="29" xfId="0" applyNumberForma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left" vertical="center"/>
    </xf>
    <xf numFmtId="0" fontId="0" fillId="0" borderId="1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/>
    <xf numFmtId="0" fontId="0" fillId="0" borderId="32" xfId="0" applyFill="1" applyBorder="1"/>
    <xf numFmtId="14" fontId="0" fillId="0" borderId="33" xfId="0" applyNumberFormat="1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14" fontId="0" fillId="0" borderId="35" xfId="0" applyNumberFormat="1" applyFill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0" fillId="0" borderId="31" xfId="0" applyFill="1" applyBorder="1" applyAlignment="1">
      <alignment horizontal="left" vertical="center"/>
    </xf>
    <xf numFmtId="0" fontId="0" fillId="0" borderId="33" xfId="0" applyFill="1" applyBorder="1" applyAlignment="1">
      <alignment horizontal="center"/>
    </xf>
    <xf numFmtId="3" fontId="0" fillId="0" borderId="34" xfId="0" applyNumberForma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14" fontId="0" fillId="0" borderId="32" xfId="0" applyNumberFormat="1" applyFill="1" applyBorder="1" applyAlignment="1">
      <alignment horizontal="center"/>
    </xf>
    <xf numFmtId="0" fontId="0" fillId="0" borderId="22" xfId="0" applyFill="1" applyBorder="1" applyAlignment="1">
      <alignment horizontal="left" vertical="center"/>
    </xf>
    <xf numFmtId="0" fontId="0" fillId="0" borderId="19" xfId="0" applyFill="1" applyBorder="1" applyAlignment="1">
      <alignment horizontal="center"/>
    </xf>
    <xf numFmtId="0" fontId="0" fillId="0" borderId="28" xfId="0" applyFill="1" applyBorder="1" applyAlignment="1">
      <alignment horizontal="left" vertical="center"/>
    </xf>
    <xf numFmtId="0" fontId="0" fillId="0" borderId="25" xfId="0" applyFill="1" applyBorder="1" applyAlignment="1">
      <alignment horizontal="center"/>
    </xf>
    <xf numFmtId="0" fontId="0" fillId="0" borderId="32" xfId="0" applyFill="1" applyBorder="1" applyAlignment="1">
      <alignment horizontal="left" vertical="center" wrapText="1"/>
    </xf>
    <xf numFmtId="3" fontId="0" fillId="0" borderId="15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/>
    </xf>
    <xf numFmtId="0" fontId="0" fillId="0" borderId="30" xfId="0" applyFill="1" applyBorder="1"/>
    <xf numFmtId="0" fontId="0" fillId="0" borderId="18" xfId="0" applyFill="1" applyBorder="1"/>
    <xf numFmtId="0" fontId="0" fillId="0" borderId="22" xfId="0" applyFill="1" applyBorder="1"/>
    <xf numFmtId="0" fontId="0" fillId="0" borderId="0" xfId="0" applyFill="1" applyBorder="1" applyAlignment="1"/>
    <xf numFmtId="0" fontId="0" fillId="0" borderId="23" xfId="0" applyFill="1" applyBorder="1" applyAlignment="1">
      <alignment horizontal="center"/>
    </xf>
    <xf numFmtId="0" fontId="0" fillId="0" borderId="24" xfId="0" applyFill="1" applyBorder="1"/>
    <xf numFmtId="0" fontId="0" fillId="0" borderId="28" xfId="0" applyFill="1" applyBorder="1"/>
    <xf numFmtId="0" fontId="0" fillId="0" borderId="2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5" xfId="0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14" fontId="0" fillId="0" borderId="20" xfId="0" applyNumberFormat="1" applyFill="1" applyBorder="1" applyAlignment="1">
      <alignment horizont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wrapText="1"/>
    </xf>
    <xf numFmtId="3" fontId="0" fillId="0" borderId="21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3" xfId="0" applyNumberForma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/>
    </xf>
    <xf numFmtId="14" fontId="0" fillId="0" borderId="3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36" xfId="0" applyFill="1" applyBorder="1"/>
    <xf numFmtId="0" fontId="0" fillId="0" borderId="37" xfId="0" applyFill="1" applyBorder="1"/>
    <xf numFmtId="14" fontId="0" fillId="0" borderId="38" xfId="0" applyNumberFormat="1" applyFill="1" applyBorder="1" applyAlignment="1">
      <alignment horizontal="center" vertical="center"/>
    </xf>
    <xf numFmtId="3" fontId="0" fillId="0" borderId="39" xfId="0" applyNumberForma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14" fontId="0" fillId="0" borderId="37" xfId="0" applyNumberForma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0" borderId="41" xfId="0" applyFill="1" applyBorder="1"/>
    <xf numFmtId="0" fontId="0" fillId="0" borderId="42" xfId="0" applyFill="1" applyBorder="1"/>
    <xf numFmtId="14" fontId="0" fillId="0" borderId="43" xfId="0" applyNumberFormat="1" applyFill="1" applyBorder="1" applyAlignment="1">
      <alignment horizontal="center" vertical="center"/>
    </xf>
    <xf numFmtId="3" fontId="0" fillId="0" borderId="44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4" fontId="0" fillId="0" borderId="42" xfId="0" applyNumberFormat="1" applyFill="1" applyBorder="1" applyAlignment="1">
      <alignment horizontal="center"/>
    </xf>
    <xf numFmtId="14" fontId="0" fillId="0" borderId="41" xfId="0" applyNumberFormat="1" applyFill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 vertical="center"/>
    </xf>
    <xf numFmtId="14" fontId="0" fillId="0" borderId="28" xfId="0" applyNumberFormat="1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/>
    </xf>
    <xf numFmtId="0" fontId="0" fillId="0" borderId="33" xfId="0" applyFill="1" applyBorder="1"/>
    <xf numFmtId="0" fontId="0" fillId="0" borderId="46" xfId="0" applyFill="1" applyBorder="1" applyAlignment="1">
      <alignment horizontal="center"/>
    </xf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14" fontId="0" fillId="0" borderId="47" xfId="0" applyNumberFormat="1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14" fontId="0" fillId="0" borderId="48" xfId="0" applyNumberFormat="1" applyFill="1" applyBorder="1" applyAlignment="1">
      <alignment horizontal="center"/>
    </xf>
    <xf numFmtId="0" fontId="0" fillId="2" borderId="50" xfId="0" applyFill="1" applyBorder="1" applyAlignment="1"/>
    <xf numFmtId="0" fontId="0" fillId="0" borderId="51" xfId="0" applyFill="1" applyBorder="1" applyAlignment="1">
      <alignment horizontal="center"/>
    </xf>
    <xf numFmtId="0" fontId="0" fillId="0" borderId="51" xfId="0" applyFill="1" applyBorder="1"/>
    <xf numFmtId="0" fontId="0" fillId="0" borderId="29" xfId="0" applyFill="1" applyBorder="1"/>
    <xf numFmtId="2" fontId="1" fillId="0" borderId="46" xfId="0" applyNumberFormat="1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2" xfId="0" applyFill="1" applyBorder="1"/>
    <xf numFmtId="0" fontId="0" fillId="0" borderId="17" xfId="0" applyFill="1" applyBorder="1"/>
    <xf numFmtId="0" fontId="0" fillId="0" borderId="53" xfId="0" applyFill="1" applyBorder="1" applyAlignment="1">
      <alignment horizontal="center"/>
    </xf>
    <xf numFmtId="0" fontId="0" fillId="0" borderId="53" xfId="0" applyFill="1" applyBorder="1"/>
    <xf numFmtId="0" fontId="0" fillId="0" borderId="35" xfId="0" applyFill="1" applyBorder="1"/>
    <xf numFmtId="0" fontId="0" fillId="0" borderId="54" xfId="0" applyFill="1" applyBorder="1" applyAlignment="1">
      <alignment horizontal="center"/>
    </xf>
    <xf numFmtId="0" fontId="0" fillId="0" borderId="54" xfId="0" applyFill="1" applyBorder="1"/>
    <xf numFmtId="0" fontId="0" fillId="0" borderId="23" xfId="0" applyFill="1" applyBorder="1"/>
    <xf numFmtId="0" fontId="0" fillId="0" borderId="55" xfId="0" applyFill="1" applyBorder="1" applyAlignment="1">
      <alignment horizontal="center"/>
    </xf>
    <xf numFmtId="0" fontId="0" fillId="0" borderId="55" xfId="0" applyFill="1" applyBorder="1"/>
    <xf numFmtId="0" fontId="0" fillId="0" borderId="43" xfId="0" applyFill="1" applyBorder="1"/>
    <xf numFmtId="0" fontId="0" fillId="0" borderId="45" xfId="0" applyFill="1" applyBorder="1"/>
    <xf numFmtId="0" fontId="0" fillId="0" borderId="13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 vertical="center" wrapText="1"/>
    </xf>
    <xf numFmtId="0" fontId="0" fillId="0" borderId="33" xfId="0" applyNumberFormat="1" applyFill="1" applyBorder="1" applyAlignment="1">
      <alignment horizontal="center"/>
    </xf>
    <xf numFmtId="0" fontId="0" fillId="0" borderId="34" xfId="0" applyNumberForma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center" vertical="center" wrapText="1"/>
    </xf>
    <xf numFmtId="14" fontId="0" fillId="0" borderId="45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14" fontId="0" fillId="0" borderId="56" xfId="0" applyNumberFormat="1" applyFill="1" applyBorder="1" applyAlignment="1">
      <alignment horizontal="center"/>
    </xf>
    <xf numFmtId="0" fontId="0" fillId="0" borderId="57" xfId="0" applyFill="1" applyBorder="1"/>
    <xf numFmtId="0" fontId="0" fillId="0" borderId="58" xfId="0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14" fontId="0" fillId="0" borderId="58" xfId="0" applyNumberFormat="1" applyFill="1" applyBorder="1" applyAlignment="1">
      <alignment horizontal="center"/>
    </xf>
    <xf numFmtId="0" fontId="0" fillId="0" borderId="2" xfId="0" applyFill="1" applyBorder="1"/>
    <xf numFmtId="14" fontId="0" fillId="0" borderId="16" xfId="0" applyNumberForma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4" fontId="0" fillId="0" borderId="59" xfId="0" applyNumberFormat="1" applyFill="1" applyBorder="1" applyAlignment="1">
      <alignment horizontal="center"/>
    </xf>
    <xf numFmtId="14" fontId="0" fillId="0" borderId="19" xfId="0" applyNumberFormat="1" applyFill="1" applyBorder="1" applyAlignment="1">
      <alignment horizontal="center"/>
    </xf>
    <xf numFmtId="14" fontId="0" fillId="0" borderId="31" xfId="0" applyNumberFormat="1" applyFill="1" applyBorder="1" applyAlignment="1">
      <alignment horizontal="center"/>
    </xf>
    <xf numFmtId="0" fontId="0" fillId="0" borderId="26" xfId="0" applyFill="1" applyBorder="1" applyAlignment="1">
      <alignment horizontal="left" vertical="center" wrapText="1"/>
    </xf>
    <xf numFmtId="3" fontId="0" fillId="0" borderId="27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4" fontId="0" fillId="0" borderId="33" xfId="0" applyNumberFormat="1" applyFill="1" applyBorder="1" applyAlignment="1">
      <alignment horizontal="center"/>
    </xf>
    <xf numFmtId="14" fontId="0" fillId="0" borderId="43" xfId="0" applyNumberFormat="1" applyFill="1" applyBorder="1" applyAlignment="1">
      <alignment horizontal="center"/>
    </xf>
    <xf numFmtId="14" fontId="0" fillId="0" borderId="13" xfId="0" applyNumberFormat="1" applyFill="1" applyBorder="1" applyAlignment="1">
      <alignment horizontal="center"/>
    </xf>
    <xf numFmtId="14" fontId="0" fillId="0" borderId="25" xfId="0" applyNumberFormat="1" applyFill="1" applyBorder="1" applyAlignment="1">
      <alignment horizontal="center"/>
    </xf>
    <xf numFmtId="0" fontId="0" fillId="0" borderId="59" xfId="0" applyFill="1" applyBorder="1"/>
    <xf numFmtId="0" fontId="0" fillId="0" borderId="60" xfId="0" applyFill="1" applyBorder="1"/>
    <xf numFmtId="0" fontId="0" fillId="0" borderId="58" xfId="0" applyFill="1" applyBorder="1"/>
    <xf numFmtId="0" fontId="0" fillId="0" borderId="61" xfId="0" applyFill="1" applyBorder="1"/>
    <xf numFmtId="14" fontId="0" fillId="0" borderId="47" xfId="0" applyNumberForma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7"/>
  <sheetViews>
    <sheetView tabSelected="1" zoomScale="80" zoomScaleNormal="80" zoomScalePageLayoutView="70" workbookViewId="0">
      <selection activeCell="C10" sqref="C10"/>
    </sheetView>
  </sheetViews>
  <sheetFormatPr baseColWidth="10" defaultRowHeight="15" x14ac:dyDescent="0.25"/>
  <cols>
    <col min="1" max="1" width="4" style="206" bestFit="1" customWidth="1"/>
    <col min="2" max="2" width="35.7109375" bestFit="1" customWidth="1"/>
    <col min="3" max="3" width="23.42578125" bestFit="1" customWidth="1"/>
    <col min="4" max="4" width="36.85546875" customWidth="1"/>
    <col min="5" max="5" width="14" style="207" customWidth="1"/>
    <col min="6" max="6" width="12.85546875" style="208" customWidth="1"/>
    <col min="7" max="7" width="11.42578125" style="206"/>
    <col min="8" max="8" width="8" style="206" bestFit="1" customWidth="1"/>
    <col min="9" max="9" width="12" style="209" customWidth="1"/>
  </cols>
  <sheetData>
    <row r="1" spans="1:13" ht="15.75" customHeight="1" thickBot="1" x14ac:dyDescent="0.3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1" t="s">
        <v>6</v>
      </c>
      <c r="H1" s="6" t="s">
        <v>7</v>
      </c>
      <c r="I1" s="7"/>
      <c r="J1" s="7"/>
      <c r="K1" s="7"/>
      <c r="L1" s="8"/>
      <c r="M1" s="9" t="s">
        <v>8</v>
      </c>
    </row>
    <row r="2" spans="1:13" ht="15.75" customHeight="1" thickBot="1" x14ac:dyDescent="0.3">
      <c r="A2" s="10"/>
      <c r="B2" s="11"/>
      <c r="C2" s="10"/>
      <c r="D2" s="12"/>
      <c r="E2" s="13"/>
      <c r="F2" s="14"/>
      <c r="G2" s="10"/>
      <c r="H2" s="15" t="s">
        <v>9</v>
      </c>
      <c r="I2" s="16" t="s">
        <v>10</v>
      </c>
      <c r="J2" s="17" t="s">
        <v>11</v>
      </c>
      <c r="K2" s="17" t="s">
        <v>12</v>
      </c>
      <c r="L2" s="18" t="s">
        <v>13</v>
      </c>
      <c r="M2" s="19"/>
    </row>
    <row r="3" spans="1:13" ht="15.75" customHeight="1" x14ac:dyDescent="0.25">
      <c r="A3" s="20">
        <v>1</v>
      </c>
      <c r="B3" s="21" t="s">
        <v>14</v>
      </c>
      <c r="C3" s="22" t="s">
        <v>15</v>
      </c>
      <c r="D3" s="23" t="s">
        <v>16</v>
      </c>
      <c r="E3" s="24">
        <v>37854</v>
      </c>
      <c r="F3" s="25">
        <v>45020749</v>
      </c>
      <c r="G3" s="26" t="s">
        <v>17</v>
      </c>
      <c r="H3" s="27" t="s">
        <v>18</v>
      </c>
      <c r="I3" s="28">
        <v>53</v>
      </c>
      <c r="J3" s="28">
        <v>68</v>
      </c>
      <c r="K3" s="29">
        <v>121</v>
      </c>
      <c r="L3" s="30">
        <v>44457</v>
      </c>
      <c r="M3" s="31">
        <f>(K3/1.91)</f>
        <v>63.35078534031414</v>
      </c>
    </row>
    <row r="4" spans="1:13" ht="15.75" customHeight="1" x14ac:dyDescent="0.25">
      <c r="A4" s="32">
        <v>2</v>
      </c>
      <c r="B4" s="33" t="s">
        <v>19</v>
      </c>
      <c r="C4" s="34" t="s">
        <v>20</v>
      </c>
      <c r="D4" s="35" t="s">
        <v>21</v>
      </c>
      <c r="E4" s="36">
        <v>38293</v>
      </c>
      <c r="F4" s="37">
        <v>46095784</v>
      </c>
      <c r="G4" s="38" t="s">
        <v>22</v>
      </c>
      <c r="H4" s="39" t="s">
        <v>18</v>
      </c>
      <c r="I4" s="40">
        <v>48</v>
      </c>
      <c r="J4" s="40">
        <v>61</v>
      </c>
      <c r="K4" s="41">
        <v>109</v>
      </c>
      <c r="L4" s="42">
        <v>44457</v>
      </c>
      <c r="M4" s="43">
        <f>(K4/1.91)</f>
        <v>57.068062827225134</v>
      </c>
    </row>
    <row r="5" spans="1:13" ht="15.75" customHeight="1" x14ac:dyDescent="0.25">
      <c r="A5" s="32">
        <v>3</v>
      </c>
      <c r="B5" s="33" t="s">
        <v>23</v>
      </c>
      <c r="C5" s="34" t="s">
        <v>24</v>
      </c>
      <c r="D5" s="35" t="s">
        <v>25</v>
      </c>
      <c r="E5" s="36">
        <v>37525</v>
      </c>
      <c r="F5" s="37">
        <v>44390421</v>
      </c>
      <c r="G5" s="38" t="s">
        <v>17</v>
      </c>
      <c r="H5" s="39" t="s">
        <v>18</v>
      </c>
      <c r="I5" s="40">
        <v>48</v>
      </c>
      <c r="J5" s="40">
        <v>60</v>
      </c>
      <c r="K5" s="41">
        <v>108</v>
      </c>
      <c r="L5" s="42">
        <v>44457</v>
      </c>
      <c r="M5" s="43">
        <f>(K5/1.91)</f>
        <v>56.544502617801051</v>
      </c>
    </row>
    <row r="6" spans="1:13" ht="14.25" customHeight="1" thickBot="1" x14ac:dyDescent="0.3">
      <c r="A6" s="44">
        <v>4</v>
      </c>
      <c r="B6" s="45" t="s">
        <v>26</v>
      </c>
      <c r="C6" s="46" t="s">
        <v>20</v>
      </c>
      <c r="D6" s="47" t="s">
        <v>21</v>
      </c>
      <c r="E6" s="48">
        <v>36383</v>
      </c>
      <c r="F6" s="49">
        <v>42103020</v>
      </c>
      <c r="G6" s="50" t="s">
        <v>27</v>
      </c>
      <c r="H6" s="51" t="s">
        <v>18</v>
      </c>
      <c r="I6" s="52">
        <v>47</v>
      </c>
      <c r="J6" s="52">
        <v>58</v>
      </c>
      <c r="K6" s="53">
        <v>105</v>
      </c>
      <c r="L6" s="54">
        <v>44457</v>
      </c>
      <c r="M6" s="55">
        <f>(K6/1.91)</f>
        <v>54.973821989528801</v>
      </c>
    </row>
    <row r="7" spans="1:13" ht="14.25" customHeight="1" x14ac:dyDescent="0.25">
      <c r="A7" s="20">
        <v>1</v>
      </c>
      <c r="B7" s="21" t="s">
        <v>28</v>
      </c>
      <c r="C7" s="56" t="s">
        <v>29</v>
      </c>
      <c r="D7" s="23" t="s">
        <v>30</v>
      </c>
      <c r="E7" s="24">
        <v>36990</v>
      </c>
      <c r="F7" s="25">
        <v>43598759</v>
      </c>
      <c r="G7" s="26" t="s">
        <v>17</v>
      </c>
      <c r="H7" s="57" t="s">
        <v>31</v>
      </c>
      <c r="I7" s="28">
        <v>70</v>
      </c>
      <c r="J7" s="28">
        <v>85</v>
      </c>
      <c r="K7" s="29">
        <v>155</v>
      </c>
      <c r="L7" s="30">
        <v>44504</v>
      </c>
      <c r="M7" s="31">
        <f>(K7/2.03)</f>
        <v>76.354679802955673</v>
      </c>
    </row>
    <row r="8" spans="1:13" ht="14.25" customHeight="1" x14ac:dyDescent="0.25">
      <c r="A8" s="58">
        <v>2</v>
      </c>
      <c r="B8" s="59" t="s">
        <v>32</v>
      </c>
      <c r="C8" s="60" t="s">
        <v>33</v>
      </c>
      <c r="D8" s="61" t="s">
        <v>21</v>
      </c>
      <c r="E8" s="62">
        <v>36332</v>
      </c>
      <c r="F8" s="63">
        <v>41907772</v>
      </c>
      <c r="G8" s="64" t="s">
        <v>27</v>
      </c>
      <c r="H8" s="65" t="s">
        <v>31</v>
      </c>
      <c r="I8" s="66">
        <v>65</v>
      </c>
      <c r="J8" s="66">
        <v>82</v>
      </c>
      <c r="K8" s="67">
        <v>147</v>
      </c>
      <c r="L8" s="68">
        <v>44408</v>
      </c>
      <c r="M8" s="69">
        <f>(K8/2.03)</f>
        <v>72.413793103448285</v>
      </c>
    </row>
    <row r="9" spans="1:13" ht="14.25" customHeight="1" x14ac:dyDescent="0.25">
      <c r="A9" s="58">
        <v>3</v>
      </c>
      <c r="B9" s="59" t="s">
        <v>34</v>
      </c>
      <c r="C9" s="70" t="s">
        <v>20</v>
      </c>
      <c r="D9" s="61" t="s">
        <v>21</v>
      </c>
      <c r="E9" s="62">
        <v>36899</v>
      </c>
      <c r="F9" s="63">
        <v>43078723</v>
      </c>
      <c r="G9" s="64" t="s">
        <v>17</v>
      </c>
      <c r="H9" s="71" t="s">
        <v>31</v>
      </c>
      <c r="I9" s="66">
        <v>68</v>
      </c>
      <c r="J9" s="66">
        <v>78</v>
      </c>
      <c r="K9" s="67">
        <v>146</v>
      </c>
      <c r="L9" s="68">
        <v>44457</v>
      </c>
      <c r="M9" s="69">
        <f t="shared" ref="M9:M16" si="0">(K9/2.03)</f>
        <v>71.921182266009865</v>
      </c>
    </row>
    <row r="10" spans="1:13" x14ac:dyDescent="0.25">
      <c r="A10" s="58">
        <v>4</v>
      </c>
      <c r="B10" s="59" t="s">
        <v>35</v>
      </c>
      <c r="C10" s="70" t="s">
        <v>15</v>
      </c>
      <c r="D10" s="61" t="s">
        <v>16</v>
      </c>
      <c r="E10" s="62">
        <v>38195</v>
      </c>
      <c r="F10" s="63">
        <v>46064185</v>
      </c>
      <c r="G10" s="64" t="s">
        <v>22</v>
      </c>
      <c r="H10" s="71" t="s">
        <v>31</v>
      </c>
      <c r="I10" s="66">
        <v>58</v>
      </c>
      <c r="J10" s="66">
        <v>73</v>
      </c>
      <c r="K10" s="67">
        <v>131</v>
      </c>
      <c r="L10" s="68">
        <v>44541</v>
      </c>
      <c r="M10" s="69">
        <f>(K10/2.03)</f>
        <v>64.532019704433509</v>
      </c>
    </row>
    <row r="11" spans="1:13" ht="14.25" customHeight="1" x14ac:dyDescent="0.25">
      <c r="A11" s="58">
        <v>5</v>
      </c>
      <c r="B11" s="59" t="s">
        <v>36</v>
      </c>
      <c r="C11" s="70" t="s">
        <v>37</v>
      </c>
      <c r="D11" s="61" t="s">
        <v>38</v>
      </c>
      <c r="E11" s="62">
        <v>38720</v>
      </c>
      <c r="F11" s="72" t="s">
        <v>39</v>
      </c>
      <c r="G11" s="73" t="s">
        <v>40</v>
      </c>
      <c r="H11" s="71" t="s">
        <v>31</v>
      </c>
      <c r="I11" s="66">
        <v>56</v>
      </c>
      <c r="J11" s="66">
        <v>73</v>
      </c>
      <c r="K11" s="67">
        <v>129</v>
      </c>
      <c r="L11" s="74">
        <v>44457</v>
      </c>
      <c r="M11" s="69">
        <f t="shared" si="0"/>
        <v>63.546798029556655</v>
      </c>
    </row>
    <row r="12" spans="1:13" ht="15" customHeight="1" x14ac:dyDescent="0.25">
      <c r="A12" s="58">
        <v>6</v>
      </c>
      <c r="B12" s="59" t="s">
        <v>14</v>
      </c>
      <c r="C12" s="70" t="s">
        <v>15</v>
      </c>
      <c r="D12" s="61" t="s">
        <v>16</v>
      </c>
      <c r="E12" s="62">
        <v>37854</v>
      </c>
      <c r="F12" s="63">
        <v>45020749</v>
      </c>
      <c r="G12" s="64" t="s">
        <v>17</v>
      </c>
      <c r="H12" s="71" t="s">
        <v>31</v>
      </c>
      <c r="I12" s="66">
        <v>55</v>
      </c>
      <c r="J12" s="66">
        <v>68</v>
      </c>
      <c r="K12" s="67">
        <v>123</v>
      </c>
      <c r="L12" s="68">
        <v>44408</v>
      </c>
      <c r="M12" s="69">
        <f>(K12/2.03)</f>
        <v>60.591133004926114</v>
      </c>
    </row>
    <row r="13" spans="1:13" ht="15" customHeight="1" x14ac:dyDescent="0.25">
      <c r="A13" s="58">
        <v>7</v>
      </c>
      <c r="B13" s="59" t="s">
        <v>41</v>
      </c>
      <c r="C13" s="70" t="s">
        <v>42</v>
      </c>
      <c r="D13" s="61" t="s">
        <v>43</v>
      </c>
      <c r="E13" s="62">
        <v>37617</v>
      </c>
      <c r="F13" s="63">
        <v>46281638</v>
      </c>
      <c r="G13" s="64" t="s">
        <v>17</v>
      </c>
      <c r="H13" s="71" t="s">
        <v>31</v>
      </c>
      <c r="I13" s="66">
        <v>58</v>
      </c>
      <c r="J13" s="66">
        <v>64</v>
      </c>
      <c r="K13" s="67">
        <v>122</v>
      </c>
      <c r="L13" s="68">
        <v>44310</v>
      </c>
      <c r="M13" s="69">
        <f t="shared" si="0"/>
        <v>60.098522167487694</v>
      </c>
    </row>
    <row r="14" spans="1:13" ht="15" customHeight="1" x14ac:dyDescent="0.25">
      <c r="A14" s="58">
        <v>8</v>
      </c>
      <c r="B14" s="59" t="s">
        <v>44</v>
      </c>
      <c r="C14" s="70" t="s">
        <v>45</v>
      </c>
      <c r="D14" s="61" t="s">
        <v>25</v>
      </c>
      <c r="E14" s="62">
        <v>37450</v>
      </c>
      <c r="F14" s="63">
        <v>44344425</v>
      </c>
      <c r="G14" s="64" t="s">
        <v>17</v>
      </c>
      <c r="H14" s="71" t="s">
        <v>31</v>
      </c>
      <c r="I14" s="66">
        <v>55</v>
      </c>
      <c r="J14" s="66">
        <v>64</v>
      </c>
      <c r="K14" s="67">
        <v>119</v>
      </c>
      <c r="L14" s="68">
        <v>44457</v>
      </c>
      <c r="M14" s="69">
        <f t="shared" si="0"/>
        <v>58.62068965517242</v>
      </c>
    </row>
    <row r="15" spans="1:13" ht="15" customHeight="1" x14ac:dyDescent="0.25">
      <c r="A15" s="32">
        <v>3</v>
      </c>
      <c r="B15" s="33" t="s">
        <v>46</v>
      </c>
      <c r="C15" s="34" t="s">
        <v>24</v>
      </c>
      <c r="D15" s="35" t="s">
        <v>25</v>
      </c>
      <c r="E15" s="36">
        <v>37525</v>
      </c>
      <c r="F15" s="37">
        <v>44390421</v>
      </c>
      <c r="G15" s="38" t="s">
        <v>17</v>
      </c>
      <c r="H15" s="39" t="s">
        <v>31</v>
      </c>
      <c r="I15" s="40">
        <v>46</v>
      </c>
      <c r="J15" s="40">
        <v>59</v>
      </c>
      <c r="K15" s="41">
        <v>105</v>
      </c>
      <c r="L15" s="42">
        <v>44548</v>
      </c>
      <c r="M15" s="69">
        <f t="shared" si="0"/>
        <v>51.724137931034491</v>
      </c>
    </row>
    <row r="16" spans="1:13" ht="15" customHeight="1" x14ac:dyDescent="0.25">
      <c r="A16" s="32">
        <v>9</v>
      </c>
      <c r="B16" s="33" t="s">
        <v>47</v>
      </c>
      <c r="C16" s="75" t="s">
        <v>48</v>
      </c>
      <c r="D16" s="35" t="s">
        <v>49</v>
      </c>
      <c r="E16" s="36">
        <v>39388</v>
      </c>
      <c r="F16" s="37">
        <v>48474104</v>
      </c>
      <c r="G16" s="38" t="s">
        <v>40</v>
      </c>
      <c r="H16" s="76" t="s">
        <v>31</v>
      </c>
      <c r="I16" s="40">
        <v>40</v>
      </c>
      <c r="J16" s="40">
        <v>48</v>
      </c>
      <c r="K16" s="41">
        <v>88</v>
      </c>
      <c r="L16" s="42">
        <v>44457</v>
      </c>
      <c r="M16" s="69">
        <f t="shared" si="0"/>
        <v>43.349753694581288</v>
      </c>
    </row>
    <row r="17" spans="1:13" ht="15" customHeight="1" thickBot="1" x14ac:dyDescent="0.3">
      <c r="A17" s="44">
        <v>10</v>
      </c>
      <c r="B17" s="45" t="s">
        <v>50</v>
      </c>
      <c r="C17" s="77" t="s">
        <v>51</v>
      </c>
      <c r="D17" s="47" t="s">
        <v>43</v>
      </c>
      <c r="E17" s="48">
        <v>39270</v>
      </c>
      <c r="F17" s="49">
        <v>48164409</v>
      </c>
      <c r="G17" s="50" t="s">
        <v>40</v>
      </c>
      <c r="H17" s="78" t="s">
        <v>31</v>
      </c>
      <c r="I17" s="52">
        <v>33</v>
      </c>
      <c r="J17" s="52">
        <v>39</v>
      </c>
      <c r="K17" s="53">
        <v>72</v>
      </c>
      <c r="L17" s="54">
        <v>44408</v>
      </c>
      <c r="M17" s="55">
        <f>(K17/2.03)</f>
        <v>35.467980295566505</v>
      </c>
    </row>
    <row r="18" spans="1:13" ht="15" customHeight="1" x14ac:dyDescent="0.25">
      <c r="A18" s="20">
        <v>1</v>
      </c>
      <c r="B18" s="21" t="s">
        <v>52</v>
      </c>
      <c r="C18" s="70" t="s">
        <v>37</v>
      </c>
      <c r="D18" s="79" t="s">
        <v>53</v>
      </c>
      <c r="E18" s="24">
        <v>36910</v>
      </c>
      <c r="F18" s="80">
        <v>43113755</v>
      </c>
      <c r="G18" s="81" t="s">
        <v>17</v>
      </c>
      <c r="H18" s="57" t="s">
        <v>54</v>
      </c>
      <c r="I18" s="28">
        <v>73</v>
      </c>
      <c r="J18" s="28">
        <v>90</v>
      </c>
      <c r="K18" s="29">
        <v>163</v>
      </c>
      <c r="L18" s="82">
        <v>44457</v>
      </c>
      <c r="M18" s="31">
        <f t="shared" ref="M18:M37" si="1">(K18/2.21)</f>
        <v>73.755656108597293</v>
      </c>
    </row>
    <row r="19" spans="1:13" ht="15" customHeight="1" x14ac:dyDescent="0.25">
      <c r="A19" s="58">
        <v>2</v>
      </c>
      <c r="B19" s="59" t="s">
        <v>55</v>
      </c>
      <c r="C19" s="70" t="s">
        <v>15</v>
      </c>
      <c r="D19" s="79" t="s">
        <v>16</v>
      </c>
      <c r="E19" s="62">
        <v>36882</v>
      </c>
      <c r="F19" s="72">
        <v>42997095</v>
      </c>
      <c r="G19" s="73" t="s">
        <v>27</v>
      </c>
      <c r="H19" s="71" t="s">
        <v>54</v>
      </c>
      <c r="I19" s="66">
        <v>70</v>
      </c>
      <c r="J19" s="66">
        <v>87</v>
      </c>
      <c r="K19" s="67">
        <v>157</v>
      </c>
      <c r="L19" s="74">
        <v>44310</v>
      </c>
      <c r="M19" s="69">
        <f t="shared" si="1"/>
        <v>71.040723981900456</v>
      </c>
    </row>
    <row r="20" spans="1:13" ht="15" customHeight="1" x14ac:dyDescent="0.25">
      <c r="A20" s="58">
        <v>3</v>
      </c>
      <c r="B20" s="59" t="s">
        <v>56</v>
      </c>
      <c r="C20" s="70" t="s">
        <v>57</v>
      </c>
      <c r="D20" s="79" t="s">
        <v>21</v>
      </c>
      <c r="E20" s="62">
        <v>33136</v>
      </c>
      <c r="F20" s="72">
        <v>42201326</v>
      </c>
      <c r="G20" s="73" t="s">
        <v>27</v>
      </c>
      <c r="H20" s="71" t="s">
        <v>54</v>
      </c>
      <c r="I20" s="66">
        <v>70</v>
      </c>
      <c r="J20" s="66">
        <v>86</v>
      </c>
      <c r="K20" s="67">
        <v>156</v>
      </c>
      <c r="L20" s="74">
        <v>44504</v>
      </c>
      <c r="M20" s="69">
        <f>(K20/2.21)</f>
        <v>70.588235294117652</v>
      </c>
    </row>
    <row r="21" spans="1:13" ht="15" customHeight="1" x14ac:dyDescent="0.25">
      <c r="A21" s="58">
        <v>4</v>
      </c>
      <c r="B21" s="59" t="s">
        <v>58</v>
      </c>
      <c r="C21" s="70" t="s">
        <v>59</v>
      </c>
      <c r="D21" s="79" t="s">
        <v>43</v>
      </c>
      <c r="E21" s="62">
        <v>33264</v>
      </c>
      <c r="F21" s="72">
        <v>35862312</v>
      </c>
      <c r="G21" s="73" t="s">
        <v>27</v>
      </c>
      <c r="H21" s="71" t="s">
        <v>54</v>
      </c>
      <c r="I21" s="66">
        <v>65</v>
      </c>
      <c r="J21" s="66">
        <v>87</v>
      </c>
      <c r="K21" s="67">
        <v>152</v>
      </c>
      <c r="L21" s="74">
        <v>44464</v>
      </c>
      <c r="M21" s="69">
        <f t="shared" si="1"/>
        <v>68.778280542986423</v>
      </c>
    </row>
    <row r="22" spans="1:13" ht="15" customHeight="1" x14ac:dyDescent="0.25">
      <c r="A22" s="58">
        <v>5</v>
      </c>
      <c r="B22" s="59" t="s">
        <v>60</v>
      </c>
      <c r="C22" s="70" t="s">
        <v>61</v>
      </c>
      <c r="D22" s="79" t="s">
        <v>21</v>
      </c>
      <c r="E22" s="62">
        <v>34509</v>
      </c>
      <c r="F22" s="72">
        <v>94764248</v>
      </c>
      <c r="G22" s="73" t="s">
        <v>27</v>
      </c>
      <c r="H22" s="71" t="s">
        <v>54</v>
      </c>
      <c r="I22" s="66">
        <v>64</v>
      </c>
      <c r="J22" s="66">
        <v>88</v>
      </c>
      <c r="K22" s="67">
        <v>152</v>
      </c>
      <c r="L22" s="74">
        <v>44504</v>
      </c>
      <c r="M22" s="69">
        <f t="shared" si="1"/>
        <v>68.778280542986423</v>
      </c>
    </row>
    <row r="23" spans="1:13" ht="15" customHeight="1" x14ac:dyDescent="0.25">
      <c r="A23" s="58">
        <v>6</v>
      </c>
      <c r="B23" s="59" t="s">
        <v>62</v>
      </c>
      <c r="C23" s="70" t="s">
        <v>15</v>
      </c>
      <c r="D23" s="79" t="s">
        <v>16</v>
      </c>
      <c r="E23" s="62">
        <v>38734</v>
      </c>
      <c r="F23" s="72">
        <v>46717836</v>
      </c>
      <c r="G23" s="73" t="s">
        <v>40</v>
      </c>
      <c r="H23" s="71" t="s">
        <v>54</v>
      </c>
      <c r="I23" s="66">
        <v>65</v>
      </c>
      <c r="J23" s="66">
        <v>80</v>
      </c>
      <c r="K23" s="67">
        <v>145</v>
      </c>
      <c r="L23" s="74">
        <v>44457</v>
      </c>
      <c r="M23" s="69">
        <f t="shared" si="1"/>
        <v>65.610859728506782</v>
      </c>
    </row>
    <row r="24" spans="1:13" ht="15" customHeight="1" x14ac:dyDescent="0.25">
      <c r="A24" s="58">
        <v>7</v>
      </c>
      <c r="B24" s="59" t="s">
        <v>63</v>
      </c>
      <c r="C24" s="70" t="s">
        <v>64</v>
      </c>
      <c r="D24" s="79" t="s">
        <v>65</v>
      </c>
      <c r="E24" s="62">
        <v>34232</v>
      </c>
      <c r="F24" s="72">
        <v>37634177</v>
      </c>
      <c r="G24" s="73" t="s">
        <v>27</v>
      </c>
      <c r="H24" s="71" t="s">
        <v>54</v>
      </c>
      <c r="I24" s="66">
        <v>65</v>
      </c>
      <c r="J24" s="66">
        <v>80</v>
      </c>
      <c r="K24" s="67">
        <v>145</v>
      </c>
      <c r="L24" s="74">
        <v>44457</v>
      </c>
      <c r="M24" s="69">
        <f t="shared" si="1"/>
        <v>65.610859728506782</v>
      </c>
    </row>
    <row r="25" spans="1:13" ht="15" customHeight="1" x14ac:dyDescent="0.25">
      <c r="A25" s="58">
        <v>8</v>
      </c>
      <c r="B25" s="59" t="s">
        <v>66</v>
      </c>
      <c r="C25" s="70" t="s">
        <v>67</v>
      </c>
      <c r="D25" s="79" t="s">
        <v>43</v>
      </c>
      <c r="E25" s="62">
        <v>38109</v>
      </c>
      <c r="F25" s="72">
        <v>47280796</v>
      </c>
      <c r="G25" s="73" t="s">
        <v>22</v>
      </c>
      <c r="H25" s="71" t="s">
        <v>54</v>
      </c>
      <c r="I25" s="66">
        <v>66</v>
      </c>
      <c r="J25" s="66">
        <v>78</v>
      </c>
      <c r="K25" s="67">
        <v>144</v>
      </c>
      <c r="L25" s="74">
        <v>44457</v>
      </c>
      <c r="M25" s="69">
        <f t="shared" si="1"/>
        <v>65.158371040723978</v>
      </c>
    </row>
    <row r="26" spans="1:13" ht="15" customHeight="1" x14ac:dyDescent="0.25">
      <c r="A26" s="58">
        <v>9</v>
      </c>
      <c r="B26" s="59" t="s">
        <v>68</v>
      </c>
      <c r="C26" s="70" t="s">
        <v>20</v>
      </c>
      <c r="D26" s="79" t="s">
        <v>21</v>
      </c>
      <c r="E26" s="62">
        <v>36899</v>
      </c>
      <c r="F26" s="72">
        <v>43078723</v>
      </c>
      <c r="G26" s="73" t="s">
        <v>17</v>
      </c>
      <c r="H26" s="71" t="s">
        <v>54</v>
      </c>
      <c r="I26" s="66">
        <v>64</v>
      </c>
      <c r="J26" s="66">
        <v>78</v>
      </c>
      <c r="K26" s="67">
        <v>142</v>
      </c>
      <c r="L26" s="74">
        <v>44367</v>
      </c>
      <c r="M26" s="69">
        <f t="shared" si="1"/>
        <v>64.25339366515837</v>
      </c>
    </row>
    <row r="27" spans="1:13" ht="15" customHeight="1" x14ac:dyDescent="0.25">
      <c r="A27" s="58">
        <v>10</v>
      </c>
      <c r="B27" s="59" t="s">
        <v>69</v>
      </c>
      <c r="C27" s="70" t="s">
        <v>29</v>
      </c>
      <c r="D27" s="79" t="s">
        <v>30</v>
      </c>
      <c r="E27" s="62">
        <v>36977</v>
      </c>
      <c r="F27" s="72">
        <v>43347912</v>
      </c>
      <c r="G27" s="73" t="s">
        <v>17</v>
      </c>
      <c r="H27" s="71" t="s">
        <v>54</v>
      </c>
      <c r="I27" s="66">
        <v>61</v>
      </c>
      <c r="J27" s="66">
        <v>73</v>
      </c>
      <c r="K27" s="67">
        <v>134</v>
      </c>
      <c r="L27" s="74">
        <v>44408</v>
      </c>
      <c r="M27" s="69">
        <f t="shared" si="1"/>
        <v>60.633484162895925</v>
      </c>
    </row>
    <row r="28" spans="1:13" ht="15" customHeight="1" x14ac:dyDescent="0.25">
      <c r="A28" s="58">
        <v>11</v>
      </c>
      <c r="B28" s="59" t="s">
        <v>70</v>
      </c>
      <c r="C28" s="70" t="s">
        <v>15</v>
      </c>
      <c r="D28" s="61" t="s">
        <v>16</v>
      </c>
      <c r="E28" s="62">
        <v>39685</v>
      </c>
      <c r="F28" s="72">
        <v>48787421</v>
      </c>
      <c r="G28" s="73" t="s">
        <v>40</v>
      </c>
      <c r="H28" s="71" t="s">
        <v>54</v>
      </c>
      <c r="I28" s="66">
        <v>59</v>
      </c>
      <c r="J28" s="66">
        <v>70</v>
      </c>
      <c r="K28" s="67">
        <v>129</v>
      </c>
      <c r="L28" s="74">
        <v>44408</v>
      </c>
      <c r="M28" s="69">
        <f>(K28/2.21)</f>
        <v>58.371040723981899</v>
      </c>
    </row>
    <row r="29" spans="1:13" s="83" customFormat="1" ht="15" customHeight="1" x14ac:dyDescent="0.25">
      <c r="A29" s="58">
        <v>12</v>
      </c>
      <c r="B29" s="59" t="s">
        <v>71</v>
      </c>
      <c r="C29" s="70" t="s">
        <v>72</v>
      </c>
      <c r="D29" s="61" t="s">
        <v>21</v>
      </c>
      <c r="E29" s="62">
        <v>38317</v>
      </c>
      <c r="F29" s="72">
        <v>46335130</v>
      </c>
      <c r="G29" s="73" t="s">
        <v>22</v>
      </c>
      <c r="H29" s="71" t="s">
        <v>54</v>
      </c>
      <c r="I29" s="66">
        <v>58</v>
      </c>
      <c r="J29" s="66">
        <v>70</v>
      </c>
      <c r="K29" s="67">
        <v>128</v>
      </c>
      <c r="L29" s="74">
        <v>44457</v>
      </c>
      <c r="M29" s="69">
        <f>(K29/2.21)</f>
        <v>57.918552036199095</v>
      </c>
    </row>
    <row r="30" spans="1:13" s="83" customFormat="1" ht="15" customHeight="1" x14ac:dyDescent="0.25">
      <c r="A30" s="58">
        <v>13</v>
      </c>
      <c r="B30" s="59" t="s">
        <v>73</v>
      </c>
      <c r="C30" s="70" t="s">
        <v>37</v>
      </c>
      <c r="D30" s="61" t="s">
        <v>38</v>
      </c>
      <c r="E30" s="62">
        <v>38559</v>
      </c>
      <c r="F30" s="72">
        <v>46763818</v>
      </c>
      <c r="G30" s="73" t="s">
        <v>22</v>
      </c>
      <c r="H30" s="71" t="s">
        <v>54</v>
      </c>
      <c r="I30" s="66">
        <v>52</v>
      </c>
      <c r="J30" s="66">
        <v>76</v>
      </c>
      <c r="K30" s="67">
        <v>128</v>
      </c>
      <c r="L30" s="74">
        <v>44504</v>
      </c>
      <c r="M30" s="69">
        <f>(K30/2.21)</f>
        <v>57.918552036199095</v>
      </c>
    </row>
    <row r="31" spans="1:13" s="83" customFormat="1" ht="15" customHeight="1" x14ac:dyDescent="0.25">
      <c r="A31" s="58">
        <v>14</v>
      </c>
      <c r="B31" s="59" t="s">
        <v>74</v>
      </c>
      <c r="C31" s="70" t="s">
        <v>37</v>
      </c>
      <c r="D31" s="61" t="s">
        <v>38</v>
      </c>
      <c r="E31" s="62">
        <v>39289</v>
      </c>
      <c r="F31" s="72">
        <v>47923037</v>
      </c>
      <c r="G31" s="73" t="s">
        <v>40</v>
      </c>
      <c r="H31" s="71" t="s">
        <v>54</v>
      </c>
      <c r="I31" s="66">
        <v>55</v>
      </c>
      <c r="J31" s="66">
        <v>71</v>
      </c>
      <c r="K31" s="67">
        <v>126</v>
      </c>
      <c r="L31" s="74">
        <v>44504</v>
      </c>
      <c r="M31" s="69">
        <f>(K31/2.21)</f>
        <v>57.013574660633488</v>
      </c>
    </row>
    <row r="32" spans="1:13" s="83" customFormat="1" ht="15" customHeight="1" x14ac:dyDescent="0.25">
      <c r="A32" s="58">
        <v>15</v>
      </c>
      <c r="B32" s="59" t="s">
        <v>75</v>
      </c>
      <c r="C32" s="70" t="s">
        <v>42</v>
      </c>
      <c r="D32" s="79" t="s">
        <v>43</v>
      </c>
      <c r="E32" s="62">
        <v>37617</v>
      </c>
      <c r="F32" s="72">
        <v>46281638</v>
      </c>
      <c r="G32" s="73" t="s">
        <v>17</v>
      </c>
      <c r="H32" s="71" t="s">
        <v>54</v>
      </c>
      <c r="I32" s="66">
        <v>55</v>
      </c>
      <c r="J32" s="66">
        <v>68</v>
      </c>
      <c r="K32" s="67">
        <v>123</v>
      </c>
      <c r="L32" s="74">
        <v>44367</v>
      </c>
      <c r="M32" s="69">
        <f t="shared" si="1"/>
        <v>55.656108597285069</v>
      </c>
    </row>
    <row r="33" spans="1:13" s="83" customFormat="1" ht="15" customHeight="1" x14ac:dyDescent="0.25">
      <c r="A33" s="58">
        <v>17</v>
      </c>
      <c r="B33" s="59" t="s">
        <v>76</v>
      </c>
      <c r="C33" s="70" t="s">
        <v>42</v>
      </c>
      <c r="D33" s="61" t="s">
        <v>43</v>
      </c>
      <c r="E33" s="62">
        <v>38967</v>
      </c>
      <c r="F33" s="72">
        <v>47430927</v>
      </c>
      <c r="G33" s="73" t="s">
        <v>40</v>
      </c>
      <c r="H33" s="71" t="s">
        <v>54</v>
      </c>
      <c r="I33" s="66">
        <v>53</v>
      </c>
      <c r="J33" s="66">
        <v>67</v>
      </c>
      <c r="K33" s="67">
        <v>120</v>
      </c>
      <c r="L33" s="74">
        <v>44504</v>
      </c>
      <c r="M33" s="69">
        <f>(K33/2.21)</f>
        <v>54.298642533936651</v>
      </c>
    </row>
    <row r="34" spans="1:13" s="83" customFormat="1" ht="15" customHeight="1" x14ac:dyDescent="0.25">
      <c r="A34" s="58">
        <v>16</v>
      </c>
      <c r="B34" s="59" t="s">
        <v>77</v>
      </c>
      <c r="C34" s="70" t="s">
        <v>37</v>
      </c>
      <c r="D34" s="61" t="s">
        <v>38</v>
      </c>
      <c r="E34" s="62">
        <v>38720</v>
      </c>
      <c r="F34" s="72" t="s">
        <v>39</v>
      </c>
      <c r="G34" s="73" t="s">
        <v>40</v>
      </c>
      <c r="H34" s="71" t="s">
        <v>54</v>
      </c>
      <c r="I34" s="66">
        <v>50</v>
      </c>
      <c r="J34" s="66">
        <v>67</v>
      </c>
      <c r="K34" s="67">
        <v>117</v>
      </c>
      <c r="L34" s="74">
        <v>44268</v>
      </c>
      <c r="M34" s="69">
        <f t="shared" si="1"/>
        <v>52.941176470588239</v>
      </c>
    </row>
    <row r="35" spans="1:13" ht="15" customHeight="1" x14ac:dyDescent="0.25">
      <c r="A35" s="58">
        <v>18</v>
      </c>
      <c r="B35" s="59" t="s">
        <v>78</v>
      </c>
      <c r="C35" s="70" t="s">
        <v>37</v>
      </c>
      <c r="D35" s="61" t="s">
        <v>38</v>
      </c>
      <c r="E35" s="62">
        <v>39421</v>
      </c>
      <c r="F35" s="72">
        <v>48063956</v>
      </c>
      <c r="G35" s="73" t="s">
        <v>40</v>
      </c>
      <c r="H35" s="71" t="s">
        <v>54</v>
      </c>
      <c r="I35" s="66">
        <v>48</v>
      </c>
      <c r="J35" s="66">
        <v>63</v>
      </c>
      <c r="K35" s="67">
        <v>111</v>
      </c>
      <c r="L35" s="74">
        <v>44457</v>
      </c>
      <c r="M35" s="69">
        <f>(K35/2.21)</f>
        <v>50.226244343891402</v>
      </c>
    </row>
    <row r="36" spans="1:13" ht="15" customHeight="1" x14ac:dyDescent="0.25">
      <c r="A36" s="58">
        <v>19</v>
      </c>
      <c r="B36" s="59" t="s">
        <v>79</v>
      </c>
      <c r="C36" s="70" t="s">
        <v>48</v>
      </c>
      <c r="D36" s="61" t="s">
        <v>49</v>
      </c>
      <c r="E36" s="62">
        <v>39086</v>
      </c>
      <c r="F36" s="72">
        <v>47727566</v>
      </c>
      <c r="G36" s="73" t="s">
        <v>40</v>
      </c>
      <c r="H36" s="71" t="s">
        <v>54</v>
      </c>
      <c r="I36" s="66">
        <v>49</v>
      </c>
      <c r="J36" s="66">
        <v>60</v>
      </c>
      <c r="K36" s="67">
        <v>109</v>
      </c>
      <c r="L36" s="74">
        <v>44504</v>
      </c>
      <c r="M36" s="69">
        <f t="shared" si="1"/>
        <v>49.321266968325794</v>
      </c>
    </row>
    <row r="37" spans="1:13" ht="15" customHeight="1" x14ac:dyDescent="0.25">
      <c r="A37" s="58">
        <v>20</v>
      </c>
      <c r="B37" s="59" t="s">
        <v>80</v>
      </c>
      <c r="C37" s="70" t="s">
        <v>81</v>
      </c>
      <c r="D37" s="61" t="s">
        <v>53</v>
      </c>
      <c r="E37" s="62">
        <v>39220</v>
      </c>
      <c r="F37" s="72">
        <v>47898146</v>
      </c>
      <c r="G37" s="73" t="s">
        <v>40</v>
      </c>
      <c r="H37" s="71" t="s">
        <v>54</v>
      </c>
      <c r="I37" s="66">
        <v>48</v>
      </c>
      <c r="J37" s="66">
        <v>56</v>
      </c>
      <c r="K37" s="67">
        <v>104</v>
      </c>
      <c r="L37" s="74">
        <v>44504</v>
      </c>
      <c r="M37" s="69">
        <f t="shared" si="1"/>
        <v>47.058823529411768</v>
      </c>
    </row>
    <row r="38" spans="1:13" ht="15" customHeight="1" x14ac:dyDescent="0.25">
      <c r="A38" s="58">
        <v>21</v>
      </c>
      <c r="B38" s="59" t="s">
        <v>82</v>
      </c>
      <c r="C38" s="70" t="s">
        <v>83</v>
      </c>
      <c r="D38" s="61" t="s">
        <v>84</v>
      </c>
      <c r="E38" s="62">
        <v>38972</v>
      </c>
      <c r="F38" s="72">
        <v>47283161</v>
      </c>
      <c r="G38" s="73" t="s">
        <v>40</v>
      </c>
      <c r="H38" s="71" t="s">
        <v>54</v>
      </c>
      <c r="I38" s="66">
        <v>45</v>
      </c>
      <c r="J38" s="66">
        <v>57</v>
      </c>
      <c r="K38" s="67">
        <v>102</v>
      </c>
      <c r="L38" s="74">
        <v>44457</v>
      </c>
      <c r="M38" s="69">
        <f>(K38/2.21)</f>
        <v>46.153846153846153</v>
      </c>
    </row>
    <row r="39" spans="1:13" ht="15" customHeight="1" thickBot="1" x14ac:dyDescent="0.3">
      <c r="A39" s="58">
        <v>22</v>
      </c>
      <c r="B39" s="59" t="s">
        <v>85</v>
      </c>
      <c r="C39" s="70" t="s">
        <v>86</v>
      </c>
      <c r="D39" s="61" t="s">
        <v>43</v>
      </c>
      <c r="E39" s="62">
        <v>37322</v>
      </c>
      <c r="F39" s="72">
        <v>45198357</v>
      </c>
      <c r="G39" s="73" t="s">
        <v>17</v>
      </c>
      <c r="H39" s="71" t="s">
        <v>54</v>
      </c>
      <c r="I39" s="66">
        <v>40</v>
      </c>
      <c r="J39" s="66">
        <v>56</v>
      </c>
      <c r="K39" s="67">
        <v>96</v>
      </c>
      <c r="L39" s="74">
        <v>44365</v>
      </c>
      <c r="M39" s="69">
        <f>(K39/2.21)</f>
        <v>43.438914027149323</v>
      </c>
    </row>
    <row r="40" spans="1:13" ht="15" customHeight="1" x14ac:dyDescent="0.25">
      <c r="A40" s="20">
        <v>1</v>
      </c>
      <c r="B40" s="84" t="s">
        <v>87</v>
      </c>
      <c r="C40" s="85" t="s">
        <v>20</v>
      </c>
      <c r="D40" s="23" t="s">
        <v>21</v>
      </c>
      <c r="E40" s="24">
        <v>33717</v>
      </c>
      <c r="F40" s="25">
        <v>36741862</v>
      </c>
      <c r="G40" s="86" t="s">
        <v>27</v>
      </c>
      <c r="H40" s="57" t="s">
        <v>88</v>
      </c>
      <c r="I40" s="28">
        <v>86</v>
      </c>
      <c r="J40" s="28">
        <v>106</v>
      </c>
      <c r="K40" s="29">
        <v>192</v>
      </c>
      <c r="L40" s="82">
        <v>44306</v>
      </c>
      <c r="M40" s="31">
        <f>(K40/2.32)</f>
        <v>82.758620689655174</v>
      </c>
    </row>
    <row r="41" spans="1:13" ht="15" customHeight="1" x14ac:dyDescent="0.25">
      <c r="A41" s="58">
        <v>2</v>
      </c>
      <c r="B41" s="87" t="s">
        <v>89</v>
      </c>
      <c r="C41" s="60" t="s">
        <v>20</v>
      </c>
      <c r="D41" s="61" t="s">
        <v>21</v>
      </c>
      <c r="E41" s="62">
        <v>37225</v>
      </c>
      <c r="F41" s="63">
        <v>43902226</v>
      </c>
      <c r="G41" s="64" t="s">
        <v>17</v>
      </c>
      <c r="H41" s="71" t="s">
        <v>88</v>
      </c>
      <c r="I41" s="66">
        <v>80</v>
      </c>
      <c r="J41" s="66">
        <v>97</v>
      </c>
      <c r="K41" s="67">
        <v>177</v>
      </c>
      <c r="L41" s="68">
        <v>44504</v>
      </c>
      <c r="M41" s="69">
        <f>(K41/2.32)</f>
        <v>76.293103448275872</v>
      </c>
    </row>
    <row r="42" spans="1:13" ht="15" customHeight="1" x14ac:dyDescent="0.25">
      <c r="A42" s="58">
        <v>3</v>
      </c>
      <c r="B42" s="87" t="s">
        <v>90</v>
      </c>
      <c r="C42" s="60" t="s">
        <v>42</v>
      </c>
      <c r="D42" s="61" t="s">
        <v>43</v>
      </c>
      <c r="E42" s="62">
        <v>35117</v>
      </c>
      <c r="F42" s="63">
        <v>39465425</v>
      </c>
      <c r="G42" s="64" t="s">
        <v>27</v>
      </c>
      <c r="H42" s="71" t="s">
        <v>88</v>
      </c>
      <c r="I42" s="66">
        <v>75</v>
      </c>
      <c r="J42" s="66">
        <v>90</v>
      </c>
      <c r="K42" s="67">
        <v>165</v>
      </c>
      <c r="L42" s="68">
        <v>44268</v>
      </c>
      <c r="M42" s="69">
        <f>(K42/2.32)</f>
        <v>71.120689655172413</v>
      </c>
    </row>
    <row r="43" spans="1:13" ht="15" customHeight="1" x14ac:dyDescent="0.25">
      <c r="A43" s="32">
        <v>4</v>
      </c>
      <c r="B43" s="88" t="s">
        <v>91</v>
      </c>
      <c r="C43" s="89" t="s">
        <v>92</v>
      </c>
      <c r="D43" s="35" t="s">
        <v>93</v>
      </c>
      <c r="E43" s="36">
        <v>38980</v>
      </c>
      <c r="F43" s="37">
        <v>47525814</v>
      </c>
      <c r="G43" s="38" t="s">
        <v>40</v>
      </c>
      <c r="H43" s="76" t="s">
        <v>88</v>
      </c>
      <c r="I43" s="40">
        <v>75</v>
      </c>
      <c r="J43" s="40">
        <v>90</v>
      </c>
      <c r="K43" s="41">
        <v>165</v>
      </c>
      <c r="L43" s="42">
        <v>44457</v>
      </c>
      <c r="M43" s="69">
        <f>(K43/2.32)</f>
        <v>71.120689655172413</v>
      </c>
    </row>
    <row r="44" spans="1:13" ht="15" customHeight="1" x14ac:dyDescent="0.25">
      <c r="A44" s="32">
        <v>5</v>
      </c>
      <c r="B44" s="88" t="s">
        <v>94</v>
      </c>
      <c r="C44" s="89" t="s">
        <v>95</v>
      </c>
      <c r="D44" s="35" t="s">
        <v>43</v>
      </c>
      <c r="E44" s="36">
        <v>36127</v>
      </c>
      <c r="F44" s="37">
        <v>41582761</v>
      </c>
      <c r="G44" s="38" t="s">
        <v>27</v>
      </c>
      <c r="H44" s="76" t="s">
        <v>88</v>
      </c>
      <c r="I44" s="40">
        <v>71</v>
      </c>
      <c r="J44" s="40">
        <v>90</v>
      </c>
      <c r="K44" s="41">
        <v>161</v>
      </c>
      <c r="L44" s="42">
        <v>44504</v>
      </c>
      <c r="M44" s="69">
        <f t="shared" ref="M44:M60" si="2">(K44/2.32)</f>
        <v>69.396551724137936</v>
      </c>
    </row>
    <row r="45" spans="1:13" ht="15" customHeight="1" x14ac:dyDescent="0.25">
      <c r="A45" s="58">
        <v>6</v>
      </c>
      <c r="B45" s="87" t="s">
        <v>96</v>
      </c>
      <c r="C45" s="60" t="s">
        <v>33</v>
      </c>
      <c r="D45" s="61" t="s">
        <v>21</v>
      </c>
      <c r="E45" s="62">
        <v>31684</v>
      </c>
      <c r="F45" s="63">
        <v>32514189</v>
      </c>
      <c r="G45" s="64" t="s">
        <v>27</v>
      </c>
      <c r="H45" s="71" t="s">
        <v>88</v>
      </c>
      <c r="I45" s="66">
        <v>73</v>
      </c>
      <c r="J45" s="66">
        <v>82</v>
      </c>
      <c r="K45" s="67">
        <v>155</v>
      </c>
      <c r="L45" s="68">
        <v>44504</v>
      </c>
      <c r="M45" s="69">
        <f t="shared" si="2"/>
        <v>66.810344827586206</v>
      </c>
    </row>
    <row r="46" spans="1:13" ht="16.5" customHeight="1" x14ac:dyDescent="0.25">
      <c r="A46" s="58">
        <v>7</v>
      </c>
      <c r="B46" s="87" t="s">
        <v>97</v>
      </c>
      <c r="C46" s="60" t="s">
        <v>64</v>
      </c>
      <c r="D46" s="61" t="s">
        <v>65</v>
      </c>
      <c r="E46" s="62">
        <v>33335</v>
      </c>
      <c r="F46" s="63">
        <v>35896864</v>
      </c>
      <c r="G46" s="64" t="s">
        <v>27</v>
      </c>
      <c r="H46" s="71" t="s">
        <v>88</v>
      </c>
      <c r="I46" s="66">
        <v>63</v>
      </c>
      <c r="J46" s="66">
        <v>88</v>
      </c>
      <c r="K46" s="67">
        <v>151</v>
      </c>
      <c r="L46" s="68">
        <v>44457</v>
      </c>
      <c r="M46" s="69">
        <f t="shared" si="2"/>
        <v>65.08620689655173</v>
      </c>
    </row>
    <row r="47" spans="1:13" ht="16.5" customHeight="1" x14ac:dyDescent="0.25">
      <c r="A47" s="58">
        <v>8</v>
      </c>
      <c r="B47" s="59" t="s">
        <v>98</v>
      </c>
      <c r="C47" s="70" t="s">
        <v>99</v>
      </c>
      <c r="D47" s="79" t="s">
        <v>100</v>
      </c>
      <c r="E47" s="62">
        <v>34024</v>
      </c>
      <c r="F47" s="72">
        <v>36928348</v>
      </c>
      <c r="G47" s="73" t="s">
        <v>27</v>
      </c>
      <c r="H47" s="71" t="s">
        <v>88</v>
      </c>
      <c r="I47" s="66">
        <v>68</v>
      </c>
      <c r="J47" s="66">
        <v>82</v>
      </c>
      <c r="K47" s="67">
        <v>150</v>
      </c>
      <c r="L47" s="68">
        <v>44541</v>
      </c>
      <c r="M47" s="69">
        <f>(K47/2.32)</f>
        <v>64.65517241379311</v>
      </c>
    </row>
    <row r="48" spans="1:13" ht="16.5" customHeight="1" x14ac:dyDescent="0.25">
      <c r="A48" s="58">
        <v>9</v>
      </c>
      <c r="B48" s="59" t="s">
        <v>101</v>
      </c>
      <c r="C48" s="70" t="s">
        <v>67</v>
      </c>
      <c r="D48" s="79" t="s">
        <v>43</v>
      </c>
      <c r="E48" s="62">
        <v>38109</v>
      </c>
      <c r="F48" s="72">
        <v>47280796</v>
      </c>
      <c r="G48" s="73" t="s">
        <v>22</v>
      </c>
      <c r="H48" s="71" t="s">
        <v>88</v>
      </c>
      <c r="I48" s="66">
        <v>65</v>
      </c>
      <c r="J48" s="66">
        <v>78</v>
      </c>
      <c r="K48" s="67">
        <v>143</v>
      </c>
      <c r="L48" s="74">
        <v>44408</v>
      </c>
      <c r="M48" s="69">
        <f t="shared" si="2"/>
        <v>61.637931034482762</v>
      </c>
    </row>
    <row r="49" spans="1:16" ht="16.5" customHeight="1" x14ac:dyDescent="0.25">
      <c r="A49" s="32">
        <v>10</v>
      </c>
      <c r="B49" s="88" t="s">
        <v>102</v>
      </c>
      <c r="C49" s="89" t="s">
        <v>15</v>
      </c>
      <c r="D49" s="35" t="s">
        <v>16</v>
      </c>
      <c r="E49" s="36">
        <v>37715</v>
      </c>
      <c r="F49" s="37">
        <v>44718941</v>
      </c>
      <c r="G49" s="38" t="s">
        <v>17</v>
      </c>
      <c r="H49" s="76" t="s">
        <v>88</v>
      </c>
      <c r="I49" s="40">
        <v>64</v>
      </c>
      <c r="J49" s="40">
        <v>75</v>
      </c>
      <c r="K49" s="41">
        <v>139</v>
      </c>
      <c r="L49" s="42">
        <v>44310</v>
      </c>
      <c r="M49" s="69">
        <f t="shared" si="2"/>
        <v>59.913793103448278</v>
      </c>
    </row>
    <row r="50" spans="1:16" ht="16.5" customHeight="1" x14ac:dyDescent="0.25">
      <c r="A50" s="32">
        <v>11</v>
      </c>
      <c r="B50" s="88" t="s">
        <v>103</v>
      </c>
      <c r="C50" s="89" t="s">
        <v>15</v>
      </c>
      <c r="D50" s="35" t="s">
        <v>16</v>
      </c>
      <c r="E50" s="36">
        <v>38734</v>
      </c>
      <c r="F50" s="37">
        <v>46717836</v>
      </c>
      <c r="G50" s="38" t="s">
        <v>40</v>
      </c>
      <c r="H50" s="76" t="s">
        <v>88</v>
      </c>
      <c r="I50" s="40">
        <v>63</v>
      </c>
      <c r="J50" s="40">
        <v>75</v>
      </c>
      <c r="K50" s="41">
        <v>138</v>
      </c>
      <c r="L50" s="42">
        <v>44541</v>
      </c>
      <c r="M50" s="69">
        <f t="shared" si="2"/>
        <v>59.482758620689658</v>
      </c>
      <c r="N50" s="90"/>
      <c r="O50" s="90"/>
      <c r="P50" s="90"/>
    </row>
    <row r="51" spans="1:16" ht="16.5" customHeight="1" x14ac:dyDescent="0.25">
      <c r="A51" s="32">
        <v>12</v>
      </c>
      <c r="B51" s="88" t="s">
        <v>104</v>
      </c>
      <c r="C51" s="89" t="s">
        <v>105</v>
      </c>
      <c r="D51" s="35" t="s">
        <v>106</v>
      </c>
      <c r="E51" s="36">
        <v>38852</v>
      </c>
      <c r="F51" s="37">
        <v>47209126</v>
      </c>
      <c r="G51" s="38" t="s">
        <v>40</v>
      </c>
      <c r="H51" s="76" t="s">
        <v>88</v>
      </c>
      <c r="I51" s="40">
        <v>59</v>
      </c>
      <c r="J51" s="40">
        <v>78</v>
      </c>
      <c r="K51" s="41">
        <v>137</v>
      </c>
      <c r="L51" s="42">
        <v>44415</v>
      </c>
      <c r="M51" s="69">
        <f t="shared" si="2"/>
        <v>59.051724137931039</v>
      </c>
    </row>
    <row r="52" spans="1:16" ht="15" customHeight="1" x14ac:dyDescent="0.25">
      <c r="A52" s="32">
        <v>13</v>
      </c>
      <c r="B52" s="88" t="s">
        <v>107</v>
      </c>
      <c r="C52" s="89" t="s">
        <v>29</v>
      </c>
      <c r="D52" s="35" t="s">
        <v>30</v>
      </c>
      <c r="E52" s="36">
        <v>36977</v>
      </c>
      <c r="F52" s="37">
        <v>43347912</v>
      </c>
      <c r="G52" s="38" t="s">
        <v>17</v>
      </c>
      <c r="H52" s="76" t="s">
        <v>88</v>
      </c>
      <c r="I52" s="40">
        <v>61</v>
      </c>
      <c r="J52" s="40">
        <v>72</v>
      </c>
      <c r="K52" s="41">
        <v>133</v>
      </c>
      <c r="L52" s="42">
        <v>44457</v>
      </c>
      <c r="M52" s="69">
        <f>(K52/2.32)</f>
        <v>57.327586206896555</v>
      </c>
    </row>
    <row r="53" spans="1:16" ht="15" customHeight="1" x14ac:dyDescent="0.25">
      <c r="A53" s="32">
        <v>14</v>
      </c>
      <c r="B53" s="88" t="s">
        <v>108</v>
      </c>
      <c r="C53" s="89" t="s">
        <v>59</v>
      </c>
      <c r="D53" s="35" t="s">
        <v>43</v>
      </c>
      <c r="E53" s="36">
        <v>38570</v>
      </c>
      <c r="F53" s="37" t="s">
        <v>109</v>
      </c>
      <c r="G53" s="38" t="s">
        <v>22</v>
      </c>
      <c r="H53" s="76" t="s">
        <v>88</v>
      </c>
      <c r="I53" s="40">
        <v>58</v>
      </c>
      <c r="J53" s="40">
        <v>73</v>
      </c>
      <c r="K53" s="41">
        <v>131</v>
      </c>
      <c r="L53" s="42">
        <v>44541</v>
      </c>
      <c r="M53" s="69">
        <f>(K53/2.32)</f>
        <v>56.465517241379317</v>
      </c>
    </row>
    <row r="54" spans="1:16" ht="15" customHeight="1" x14ac:dyDescent="0.25">
      <c r="A54" s="32">
        <v>15</v>
      </c>
      <c r="B54" s="88" t="s">
        <v>110</v>
      </c>
      <c r="C54" s="89" t="s">
        <v>95</v>
      </c>
      <c r="D54" s="35" t="s">
        <v>43</v>
      </c>
      <c r="E54" s="36">
        <v>38558</v>
      </c>
      <c r="F54" s="37">
        <v>47013303</v>
      </c>
      <c r="G54" s="38" t="s">
        <v>22</v>
      </c>
      <c r="H54" s="76" t="s">
        <v>88</v>
      </c>
      <c r="I54" s="40">
        <v>56</v>
      </c>
      <c r="J54" s="40">
        <v>74</v>
      </c>
      <c r="K54" s="41">
        <v>130</v>
      </c>
      <c r="L54" s="42">
        <v>44366</v>
      </c>
      <c r="M54" s="69">
        <f t="shared" si="2"/>
        <v>56.03448275862069</v>
      </c>
    </row>
    <row r="55" spans="1:16" ht="15" customHeight="1" x14ac:dyDescent="0.25">
      <c r="A55" s="32">
        <v>16</v>
      </c>
      <c r="B55" s="88" t="s">
        <v>111</v>
      </c>
      <c r="C55" s="89" t="s">
        <v>42</v>
      </c>
      <c r="D55" s="35" t="s">
        <v>43</v>
      </c>
      <c r="E55" s="36">
        <v>37575</v>
      </c>
      <c r="F55" s="37">
        <v>44553380</v>
      </c>
      <c r="G55" s="38" t="s">
        <v>17</v>
      </c>
      <c r="H55" s="76" t="s">
        <v>88</v>
      </c>
      <c r="I55" s="40">
        <v>58</v>
      </c>
      <c r="J55" s="40">
        <v>71</v>
      </c>
      <c r="K55" s="41">
        <v>129</v>
      </c>
      <c r="L55" s="42">
        <v>44367</v>
      </c>
      <c r="M55" s="69">
        <f t="shared" si="2"/>
        <v>55.603448275862071</v>
      </c>
    </row>
    <row r="56" spans="1:16" ht="15" customHeight="1" x14ac:dyDescent="0.25">
      <c r="A56" s="32">
        <v>17</v>
      </c>
      <c r="B56" s="88" t="s">
        <v>112</v>
      </c>
      <c r="C56" s="89" t="s">
        <v>42</v>
      </c>
      <c r="D56" s="35" t="s">
        <v>43</v>
      </c>
      <c r="E56" s="36">
        <v>38299</v>
      </c>
      <c r="F56" s="37">
        <v>95071113</v>
      </c>
      <c r="G56" s="38" t="s">
        <v>22</v>
      </c>
      <c r="H56" s="76" t="s">
        <v>88</v>
      </c>
      <c r="I56" s="40">
        <v>57</v>
      </c>
      <c r="J56" s="40">
        <v>64</v>
      </c>
      <c r="K56" s="41">
        <v>121</v>
      </c>
      <c r="L56" s="42">
        <v>44408</v>
      </c>
      <c r="M56" s="43">
        <f>(K56/2.32)</f>
        <v>52.15517241379311</v>
      </c>
    </row>
    <row r="57" spans="1:16" ht="15" customHeight="1" x14ac:dyDescent="0.25">
      <c r="A57" s="32">
        <v>18</v>
      </c>
      <c r="B57" s="88" t="s">
        <v>113</v>
      </c>
      <c r="C57" s="89" t="s">
        <v>67</v>
      </c>
      <c r="D57" s="35" t="s">
        <v>43</v>
      </c>
      <c r="E57" s="36">
        <v>38922</v>
      </c>
      <c r="F57" s="37">
        <v>47401569</v>
      </c>
      <c r="G57" s="38" t="s">
        <v>40</v>
      </c>
      <c r="H57" s="76" t="s">
        <v>88</v>
      </c>
      <c r="I57" s="40">
        <v>50</v>
      </c>
      <c r="J57" s="40">
        <v>65</v>
      </c>
      <c r="K57" s="41">
        <v>115</v>
      </c>
      <c r="L57" s="42">
        <v>44268</v>
      </c>
      <c r="M57" s="43">
        <f t="shared" si="2"/>
        <v>49.568965517241381</v>
      </c>
    </row>
    <row r="58" spans="1:16" x14ac:dyDescent="0.25">
      <c r="A58" s="58">
        <v>19</v>
      </c>
      <c r="B58" s="59" t="s">
        <v>114</v>
      </c>
      <c r="C58" s="70" t="s">
        <v>37</v>
      </c>
      <c r="D58" s="61" t="s">
        <v>38</v>
      </c>
      <c r="E58" s="62">
        <v>39421</v>
      </c>
      <c r="F58" s="72">
        <v>48063956</v>
      </c>
      <c r="G58" s="73" t="s">
        <v>40</v>
      </c>
      <c r="H58" s="71" t="s">
        <v>88</v>
      </c>
      <c r="I58" s="66">
        <v>48</v>
      </c>
      <c r="J58" s="66">
        <v>62</v>
      </c>
      <c r="K58" s="67">
        <v>110</v>
      </c>
      <c r="L58" s="74">
        <v>44415</v>
      </c>
      <c r="M58" s="43">
        <f t="shared" si="2"/>
        <v>47.413793103448278</v>
      </c>
    </row>
    <row r="59" spans="1:16" x14ac:dyDescent="0.25">
      <c r="A59" s="32">
        <v>20</v>
      </c>
      <c r="B59" s="88" t="s">
        <v>115</v>
      </c>
      <c r="C59" s="89" t="s">
        <v>116</v>
      </c>
      <c r="D59" s="35" t="s">
        <v>117</v>
      </c>
      <c r="E59" s="36">
        <v>39037</v>
      </c>
      <c r="F59" s="37">
        <v>47669534</v>
      </c>
      <c r="G59" s="91" t="s">
        <v>40</v>
      </c>
      <c r="H59" s="71" t="s">
        <v>88</v>
      </c>
      <c r="I59" s="40">
        <v>48</v>
      </c>
      <c r="J59" s="40">
        <v>60</v>
      </c>
      <c r="K59" s="41">
        <v>108</v>
      </c>
      <c r="L59" s="42">
        <v>44464</v>
      </c>
      <c r="M59" s="43">
        <f>(K59/2.32)</f>
        <v>46.551724137931039</v>
      </c>
    </row>
    <row r="60" spans="1:16" ht="15.75" thickBot="1" x14ac:dyDescent="0.3">
      <c r="A60" s="44">
        <v>21</v>
      </c>
      <c r="B60" s="92" t="s">
        <v>118</v>
      </c>
      <c r="C60" s="93" t="s">
        <v>48</v>
      </c>
      <c r="D60" s="47" t="s">
        <v>49</v>
      </c>
      <c r="E60" s="48">
        <v>38747</v>
      </c>
      <c r="F60" s="49">
        <v>46853944</v>
      </c>
      <c r="G60" s="94" t="s">
        <v>40</v>
      </c>
      <c r="H60" s="78" t="s">
        <v>88</v>
      </c>
      <c r="I60" s="52">
        <v>46</v>
      </c>
      <c r="J60" s="52">
        <v>58</v>
      </c>
      <c r="K60" s="53">
        <v>104</v>
      </c>
      <c r="L60" s="54">
        <v>44504</v>
      </c>
      <c r="M60" s="55">
        <f t="shared" si="2"/>
        <v>44.827586206896555</v>
      </c>
    </row>
    <row r="61" spans="1:16" x14ac:dyDescent="0.25">
      <c r="A61" s="58">
        <v>1</v>
      </c>
      <c r="B61" s="87" t="s">
        <v>119</v>
      </c>
      <c r="C61" s="60" t="s">
        <v>37</v>
      </c>
      <c r="D61" s="61" t="s">
        <v>38</v>
      </c>
      <c r="E61" s="62">
        <v>36967</v>
      </c>
      <c r="F61" s="63">
        <v>43234628</v>
      </c>
      <c r="G61" s="95" t="s">
        <v>17</v>
      </c>
      <c r="H61" s="71" t="s">
        <v>120</v>
      </c>
      <c r="I61" s="66">
        <v>96</v>
      </c>
      <c r="J61" s="66">
        <v>116</v>
      </c>
      <c r="K61" s="67">
        <v>212</v>
      </c>
      <c r="L61" s="74">
        <v>44527</v>
      </c>
      <c r="M61" s="69">
        <f>(K61/2.45)</f>
        <v>86.530612244897952</v>
      </c>
    </row>
    <row r="62" spans="1:16" x14ac:dyDescent="0.25">
      <c r="A62" s="58">
        <v>2</v>
      </c>
      <c r="B62" s="87" t="s">
        <v>121</v>
      </c>
      <c r="C62" s="60" t="s">
        <v>122</v>
      </c>
      <c r="D62" s="61" t="s">
        <v>123</v>
      </c>
      <c r="E62" s="62">
        <v>35377</v>
      </c>
      <c r="F62" s="63">
        <v>40037408</v>
      </c>
      <c r="G62" s="95" t="s">
        <v>27</v>
      </c>
      <c r="H62" s="71" t="s">
        <v>120</v>
      </c>
      <c r="I62" s="66">
        <v>85</v>
      </c>
      <c r="J62" s="66">
        <v>110</v>
      </c>
      <c r="K62" s="67">
        <v>195</v>
      </c>
      <c r="L62" s="74">
        <v>44506</v>
      </c>
      <c r="M62" s="69">
        <f t="shared" ref="M62:M74" si="3">(K62/2.45)</f>
        <v>79.591836734693871</v>
      </c>
    </row>
    <row r="63" spans="1:16" x14ac:dyDescent="0.25">
      <c r="A63" s="58">
        <v>3</v>
      </c>
      <c r="B63" s="87" t="s">
        <v>124</v>
      </c>
      <c r="C63" s="60" t="s">
        <v>20</v>
      </c>
      <c r="D63" s="61" t="s">
        <v>21</v>
      </c>
      <c r="E63" s="62">
        <v>33717</v>
      </c>
      <c r="F63" s="63">
        <v>36741862</v>
      </c>
      <c r="G63" s="95" t="s">
        <v>27</v>
      </c>
      <c r="H63" s="71" t="s">
        <v>120</v>
      </c>
      <c r="I63" s="66">
        <v>85</v>
      </c>
      <c r="J63" s="66">
        <v>107</v>
      </c>
      <c r="K63" s="67">
        <v>192</v>
      </c>
      <c r="L63" s="74">
        <v>44408</v>
      </c>
      <c r="M63" s="69">
        <f t="shared" si="3"/>
        <v>78.367346938775498</v>
      </c>
    </row>
    <row r="64" spans="1:16" x14ac:dyDescent="0.25">
      <c r="A64" s="58">
        <v>4</v>
      </c>
      <c r="B64" s="87" t="s">
        <v>125</v>
      </c>
      <c r="C64" s="60" t="s">
        <v>59</v>
      </c>
      <c r="D64" s="61" t="s">
        <v>43</v>
      </c>
      <c r="E64" s="62">
        <v>37352</v>
      </c>
      <c r="F64" s="63">
        <v>43917714</v>
      </c>
      <c r="G64" s="95" t="s">
        <v>17</v>
      </c>
      <c r="H64" s="71" t="s">
        <v>120</v>
      </c>
      <c r="I64" s="66">
        <v>79</v>
      </c>
      <c r="J64" s="66">
        <v>102</v>
      </c>
      <c r="K64" s="67">
        <v>181</v>
      </c>
      <c r="L64" s="74">
        <v>44366</v>
      </c>
      <c r="M64" s="69">
        <f t="shared" si="3"/>
        <v>73.877551020408163</v>
      </c>
    </row>
    <row r="65" spans="1:13" x14ac:dyDescent="0.25">
      <c r="A65" s="58">
        <v>5</v>
      </c>
      <c r="B65" s="87" t="s">
        <v>126</v>
      </c>
      <c r="C65" s="60" t="s">
        <v>42</v>
      </c>
      <c r="D65" s="61" t="s">
        <v>43</v>
      </c>
      <c r="E65" s="62">
        <v>34318</v>
      </c>
      <c r="F65" s="63">
        <v>38050798</v>
      </c>
      <c r="G65" s="95" t="s">
        <v>27</v>
      </c>
      <c r="H65" s="71" t="s">
        <v>120</v>
      </c>
      <c r="I65" s="66">
        <v>76</v>
      </c>
      <c r="J65" s="66">
        <v>100</v>
      </c>
      <c r="K65" s="67">
        <v>176</v>
      </c>
      <c r="L65" s="74">
        <v>44367</v>
      </c>
      <c r="M65" s="69">
        <f t="shared" si="3"/>
        <v>71.836734693877546</v>
      </c>
    </row>
    <row r="66" spans="1:13" ht="15" customHeight="1" x14ac:dyDescent="0.25">
      <c r="A66" s="58">
        <v>6</v>
      </c>
      <c r="B66" s="87" t="s">
        <v>127</v>
      </c>
      <c r="C66" s="60" t="s">
        <v>42</v>
      </c>
      <c r="D66" s="61" t="s">
        <v>43</v>
      </c>
      <c r="E66" s="62">
        <v>35117</v>
      </c>
      <c r="F66" s="63">
        <v>39465425</v>
      </c>
      <c r="G66" s="95" t="s">
        <v>27</v>
      </c>
      <c r="H66" s="71" t="s">
        <v>120</v>
      </c>
      <c r="I66" s="66">
        <v>80</v>
      </c>
      <c r="J66" s="66">
        <v>90</v>
      </c>
      <c r="K66" s="67">
        <v>170</v>
      </c>
      <c r="L66" s="74">
        <v>44457</v>
      </c>
      <c r="M66" s="69">
        <f t="shared" si="3"/>
        <v>69.387755102040813</v>
      </c>
    </row>
    <row r="67" spans="1:13" ht="15" customHeight="1" x14ac:dyDescent="0.25">
      <c r="A67" s="58">
        <v>7</v>
      </c>
      <c r="B67" s="87" t="s">
        <v>128</v>
      </c>
      <c r="C67" s="60" t="s">
        <v>15</v>
      </c>
      <c r="D67" s="61" t="s">
        <v>16</v>
      </c>
      <c r="E67" s="62">
        <v>38101</v>
      </c>
      <c r="F67" s="63">
        <v>45939705</v>
      </c>
      <c r="G67" s="95" t="s">
        <v>22</v>
      </c>
      <c r="H67" s="71" t="s">
        <v>120</v>
      </c>
      <c r="I67" s="66">
        <v>73</v>
      </c>
      <c r="J67" s="66">
        <v>95</v>
      </c>
      <c r="K67" s="67">
        <v>168</v>
      </c>
      <c r="L67" s="74">
        <v>44457</v>
      </c>
      <c r="M67" s="69">
        <f t="shared" si="3"/>
        <v>68.571428571428569</v>
      </c>
    </row>
    <row r="68" spans="1:13" ht="15" customHeight="1" x14ac:dyDescent="0.25">
      <c r="A68" s="58">
        <v>8</v>
      </c>
      <c r="B68" s="87" t="s">
        <v>129</v>
      </c>
      <c r="C68" s="60" t="s">
        <v>45</v>
      </c>
      <c r="D68" s="79" t="s">
        <v>25</v>
      </c>
      <c r="E68" s="62">
        <v>37841</v>
      </c>
      <c r="F68" s="72">
        <v>45167885</v>
      </c>
      <c r="G68" s="96" t="s">
        <v>17</v>
      </c>
      <c r="H68" s="97" t="s">
        <v>120</v>
      </c>
      <c r="I68" s="98">
        <v>68</v>
      </c>
      <c r="J68" s="98">
        <v>82</v>
      </c>
      <c r="K68" s="99">
        <v>150</v>
      </c>
      <c r="L68" s="100">
        <v>44457</v>
      </c>
      <c r="M68" s="69">
        <f>(K68/2.45)</f>
        <v>61.224489795918366</v>
      </c>
    </row>
    <row r="69" spans="1:13" ht="15" customHeight="1" x14ac:dyDescent="0.25">
      <c r="A69" s="58">
        <v>9</v>
      </c>
      <c r="B69" s="87" t="s">
        <v>130</v>
      </c>
      <c r="C69" s="60" t="s">
        <v>105</v>
      </c>
      <c r="D69" s="79" t="s">
        <v>106</v>
      </c>
      <c r="E69" s="62">
        <v>38852</v>
      </c>
      <c r="F69" s="72">
        <v>47209126</v>
      </c>
      <c r="G69" s="96" t="s">
        <v>40</v>
      </c>
      <c r="H69" s="97" t="s">
        <v>120</v>
      </c>
      <c r="I69" s="98">
        <v>62</v>
      </c>
      <c r="J69" s="98">
        <v>84</v>
      </c>
      <c r="K69" s="99">
        <v>146</v>
      </c>
      <c r="L69" s="100">
        <v>44504</v>
      </c>
      <c r="M69" s="69">
        <f>(K69/2.45)</f>
        <v>59.591836734693871</v>
      </c>
    </row>
    <row r="70" spans="1:13" ht="15" customHeight="1" x14ac:dyDescent="0.25">
      <c r="A70" s="58">
        <v>10</v>
      </c>
      <c r="B70" s="87" t="s">
        <v>131</v>
      </c>
      <c r="C70" s="60" t="s">
        <v>81</v>
      </c>
      <c r="D70" s="79" t="s">
        <v>53</v>
      </c>
      <c r="E70" s="62">
        <v>37034</v>
      </c>
      <c r="F70" s="72">
        <v>43425166</v>
      </c>
      <c r="G70" s="96" t="s">
        <v>17</v>
      </c>
      <c r="H70" s="97" t="s">
        <v>120</v>
      </c>
      <c r="I70" s="98">
        <v>64</v>
      </c>
      <c r="J70" s="98">
        <v>80</v>
      </c>
      <c r="K70" s="99">
        <v>144</v>
      </c>
      <c r="L70" s="100">
        <v>44268</v>
      </c>
      <c r="M70" s="69">
        <f t="shared" si="3"/>
        <v>58.775510204081627</v>
      </c>
    </row>
    <row r="71" spans="1:13" ht="15" customHeight="1" x14ac:dyDescent="0.25">
      <c r="A71" s="58">
        <v>11</v>
      </c>
      <c r="B71" s="87" t="s">
        <v>132</v>
      </c>
      <c r="C71" s="60" t="s">
        <v>95</v>
      </c>
      <c r="D71" s="79" t="s">
        <v>43</v>
      </c>
      <c r="E71" s="62">
        <v>38558</v>
      </c>
      <c r="F71" s="72">
        <v>47013303</v>
      </c>
      <c r="G71" s="96" t="s">
        <v>22</v>
      </c>
      <c r="H71" s="97" t="s">
        <v>120</v>
      </c>
      <c r="I71" s="98">
        <v>63</v>
      </c>
      <c r="J71" s="98">
        <v>81</v>
      </c>
      <c r="K71" s="99">
        <v>144</v>
      </c>
      <c r="L71" s="100">
        <v>44541</v>
      </c>
      <c r="M71" s="69">
        <f t="shared" si="3"/>
        <v>58.775510204081627</v>
      </c>
    </row>
    <row r="72" spans="1:13" ht="15" customHeight="1" x14ac:dyDescent="0.25">
      <c r="A72" s="32">
        <v>12</v>
      </c>
      <c r="B72" s="88" t="s">
        <v>133</v>
      </c>
      <c r="C72" s="89" t="s">
        <v>37</v>
      </c>
      <c r="D72" s="61" t="s">
        <v>38</v>
      </c>
      <c r="E72" s="101">
        <v>39312</v>
      </c>
      <c r="F72" s="37">
        <v>47923058</v>
      </c>
      <c r="G72" s="91" t="s">
        <v>40</v>
      </c>
      <c r="H72" s="76" t="s">
        <v>120</v>
      </c>
      <c r="I72" s="40">
        <v>53</v>
      </c>
      <c r="J72" s="40">
        <v>73</v>
      </c>
      <c r="K72" s="41">
        <v>126</v>
      </c>
      <c r="L72" s="100">
        <v>44415</v>
      </c>
      <c r="M72" s="69">
        <f t="shared" si="3"/>
        <v>51.428571428571423</v>
      </c>
    </row>
    <row r="73" spans="1:13" s="83" customFormat="1" ht="15" customHeight="1" x14ac:dyDescent="0.25">
      <c r="A73" s="32">
        <v>13</v>
      </c>
      <c r="B73" s="88" t="s">
        <v>134</v>
      </c>
      <c r="C73" s="89" t="s">
        <v>135</v>
      </c>
      <c r="D73" s="102" t="s">
        <v>136</v>
      </c>
      <c r="E73" s="36">
        <v>39308</v>
      </c>
      <c r="F73" s="103">
        <v>48215071</v>
      </c>
      <c r="G73" s="104" t="s">
        <v>40</v>
      </c>
      <c r="H73" s="97" t="s">
        <v>120</v>
      </c>
      <c r="I73" s="98">
        <v>51</v>
      </c>
      <c r="J73" s="98">
        <v>66</v>
      </c>
      <c r="K73" s="99">
        <v>117</v>
      </c>
      <c r="L73" s="100">
        <v>44504</v>
      </c>
      <c r="M73" s="69">
        <f t="shared" si="3"/>
        <v>47.755102040816325</v>
      </c>
    </row>
    <row r="74" spans="1:13" ht="15" customHeight="1" thickBot="1" x14ac:dyDescent="0.3">
      <c r="A74" s="58">
        <v>14</v>
      </c>
      <c r="B74" s="87" t="s">
        <v>137</v>
      </c>
      <c r="C74" s="60" t="s">
        <v>138</v>
      </c>
      <c r="D74" s="79" t="s">
        <v>139</v>
      </c>
      <c r="E74" s="62">
        <v>39489</v>
      </c>
      <c r="F74" s="72">
        <v>48530698</v>
      </c>
      <c r="G74" s="96" t="s">
        <v>40</v>
      </c>
      <c r="H74" s="105" t="s">
        <v>120</v>
      </c>
      <c r="I74" s="106">
        <v>45</v>
      </c>
      <c r="J74" s="106">
        <v>55</v>
      </c>
      <c r="K74" s="107">
        <v>100</v>
      </c>
      <c r="L74" s="74">
        <v>44548</v>
      </c>
      <c r="M74" s="69">
        <f t="shared" si="3"/>
        <v>40.816326530612244</v>
      </c>
    </row>
    <row r="75" spans="1:13" s="83" customFormat="1" x14ac:dyDescent="0.25">
      <c r="A75" s="20">
        <v>1</v>
      </c>
      <c r="B75" s="84" t="s">
        <v>140</v>
      </c>
      <c r="C75" s="85" t="s">
        <v>122</v>
      </c>
      <c r="D75" s="108" t="s">
        <v>123</v>
      </c>
      <c r="E75" s="24">
        <v>35377</v>
      </c>
      <c r="F75" s="80">
        <v>40037408</v>
      </c>
      <c r="G75" s="109" t="s">
        <v>27</v>
      </c>
      <c r="H75" s="57" t="s">
        <v>141</v>
      </c>
      <c r="I75" s="28">
        <v>91</v>
      </c>
      <c r="J75" s="28">
        <v>110</v>
      </c>
      <c r="K75" s="29">
        <v>201</v>
      </c>
      <c r="L75" s="82">
        <v>44268</v>
      </c>
      <c r="M75" s="31">
        <f t="shared" ref="M75:M86" si="4">(K75/2.61)</f>
        <v>77.011494252873561</v>
      </c>
    </row>
    <row r="76" spans="1:13" ht="15" customHeight="1" x14ac:dyDescent="0.25">
      <c r="A76" s="58">
        <v>2</v>
      </c>
      <c r="B76" s="87" t="s">
        <v>142</v>
      </c>
      <c r="C76" s="60" t="s">
        <v>59</v>
      </c>
      <c r="D76" s="79" t="s">
        <v>43</v>
      </c>
      <c r="E76" s="110">
        <v>36642</v>
      </c>
      <c r="F76" s="72" t="s">
        <v>143</v>
      </c>
      <c r="G76" s="96" t="s">
        <v>27</v>
      </c>
      <c r="H76" s="71" t="s">
        <v>141</v>
      </c>
      <c r="I76" s="66">
        <v>82</v>
      </c>
      <c r="J76" s="66">
        <v>102</v>
      </c>
      <c r="K76" s="67">
        <v>184</v>
      </c>
      <c r="L76" s="74">
        <v>44464</v>
      </c>
      <c r="M76" s="69">
        <f t="shared" si="4"/>
        <v>70.498084291187737</v>
      </c>
    </row>
    <row r="77" spans="1:13" s="83" customFormat="1" ht="15" customHeight="1" x14ac:dyDescent="0.25">
      <c r="A77" s="58">
        <v>3</v>
      </c>
      <c r="B77" s="87" t="s">
        <v>144</v>
      </c>
      <c r="C77" s="60" t="s">
        <v>42</v>
      </c>
      <c r="D77" s="61" t="s">
        <v>43</v>
      </c>
      <c r="E77" s="62">
        <v>34318</v>
      </c>
      <c r="F77" s="63">
        <v>38050798</v>
      </c>
      <c r="G77" s="95" t="s">
        <v>27</v>
      </c>
      <c r="H77" s="71" t="s">
        <v>141</v>
      </c>
      <c r="I77" s="66">
        <v>77</v>
      </c>
      <c r="J77" s="66">
        <v>100</v>
      </c>
      <c r="K77" s="67">
        <v>177</v>
      </c>
      <c r="L77" s="74">
        <v>44408</v>
      </c>
      <c r="M77" s="69">
        <f t="shared" si="4"/>
        <v>67.816091954022994</v>
      </c>
    </row>
    <row r="78" spans="1:13" s="83" customFormat="1" ht="15" customHeight="1" x14ac:dyDescent="0.25">
      <c r="A78" s="58">
        <v>4</v>
      </c>
      <c r="B78" s="87" t="s">
        <v>145</v>
      </c>
      <c r="C78" s="60" t="s">
        <v>20</v>
      </c>
      <c r="D78" s="61" t="s">
        <v>21</v>
      </c>
      <c r="E78" s="110">
        <v>35685</v>
      </c>
      <c r="F78" s="63">
        <v>40675173</v>
      </c>
      <c r="G78" s="95" t="s">
        <v>27</v>
      </c>
      <c r="H78" s="71" t="s">
        <v>141</v>
      </c>
      <c r="I78" s="66">
        <v>80</v>
      </c>
      <c r="J78" s="66">
        <v>95</v>
      </c>
      <c r="K78" s="67">
        <v>175</v>
      </c>
      <c r="L78" s="74">
        <v>44408</v>
      </c>
      <c r="M78" s="69">
        <f>(K78/2.61)</f>
        <v>67.049808429118784</v>
      </c>
    </row>
    <row r="79" spans="1:13" s="83" customFormat="1" ht="15" customHeight="1" x14ac:dyDescent="0.25">
      <c r="A79" s="58">
        <v>5</v>
      </c>
      <c r="B79" s="87" t="s">
        <v>146</v>
      </c>
      <c r="C79" s="60" t="s">
        <v>138</v>
      </c>
      <c r="D79" s="79" t="s">
        <v>139</v>
      </c>
      <c r="E79" s="110">
        <v>37396</v>
      </c>
      <c r="F79" s="72">
        <v>43948292</v>
      </c>
      <c r="G79" s="96" t="s">
        <v>17</v>
      </c>
      <c r="H79" s="71" t="s">
        <v>141</v>
      </c>
      <c r="I79" s="66">
        <v>78</v>
      </c>
      <c r="J79" s="66">
        <v>95</v>
      </c>
      <c r="K79" s="67">
        <v>173</v>
      </c>
      <c r="L79" s="74">
        <v>44275</v>
      </c>
      <c r="M79" s="69">
        <f t="shared" si="4"/>
        <v>66.283524904214559</v>
      </c>
    </row>
    <row r="80" spans="1:13" s="83" customFormat="1" ht="15" customHeight="1" x14ac:dyDescent="0.25">
      <c r="A80" s="32">
        <v>6</v>
      </c>
      <c r="B80" s="88" t="s">
        <v>147</v>
      </c>
      <c r="C80" s="89" t="s">
        <v>33</v>
      </c>
      <c r="D80" s="102" t="s">
        <v>21</v>
      </c>
      <c r="E80" s="101">
        <v>35609</v>
      </c>
      <c r="F80" s="103">
        <v>40454586</v>
      </c>
      <c r="G80" s="104" t="s">
        <v>27</v>
      </c>
      <c r="H80" s="76" t="s">
        <v>141</v>
      </c>
      <c r="I80" s="40">
        <v>71</v>
      </c>
      <c r="J80" s="40">
        <v>90</v>
      </c>
      <c r="K80" s="41">
        <v>161</v>
      </c>
      <c r="L80" s="100">
        <v>44408</v>
      </c>
      <c r="M80" s="43">
        <f t="shared" si="4"/>
        <v>61.685823754789276</v>
      </c>
    </row>
    <row r="81" spans="1:13" s="83" customFormat="1" ht="15" customHeight="1" x14ac:dyDescent="0.25">
      <c r="A81" s="58">
        <v>7</v>
      </c>
      <c r="B81" s="87" t="s">
        <v>148</v>
      </c>
      <c r="C81" s="60" t="s">
        <v>15</v>
      </c>
      <c r="D81" s="61" t="s">
        <v>16</v>
      </c>
      <c r="E81" s="62">
        <v>38101</v>
      </c>
      <c r="F81" s="63">
        <v>45939705</v>
      </c>
      <c r="G81" s="95" t="s">
        <v>22</v>
      </c>
      <c r="H81" s="71" t="s">
        <v>141</v>
      </c>
      <c r="I81" s="66">
        <v>70</v>
      </c>
      <c r="J81" s="66">
        <v>85</v>
      </c>
      <c r="K81" s="67">
        <v>155</v>
      </c>
      <c r="L81" s="74">
        <v>44541</v>
      </c>
      <c r="M81" s="43">
        <f t="shared" si="4"/>
        <v>59.38697318007663</v>
      </c>
    </row>
    <row r="82" spans="1:13" s="83" customFormat="1" ht="15" customHeight="1" x14ac:dyDescent="0.25">
      <c r="A82" s="32">
        <v>8</v>
      </c>
      <c r="B82" s="88" t="s">
        <v>149</v>
      </c>
      <c r="C82" s="89" t="s">
        <v>81</v>
      </c>
      <c r="D82" s="35" t="s">
        <v>53</v>
      </c>
      <c r="E82" s="36">
        <v>37715</v>
      </c>
      <c r="F82" s="37">
        <v>44761882</v>
      </c>
      <c r="G82" s="38" t="s">
        <v>17</v>
      </c>
      <c r="H82" s="76" t="s">
        <v>141</v>
      </c>
      <c r="I82" s="40">
        <v>63</v>
      </c>
      <c r="J82" s="40">
        <v>75</v>
      </c>
      <c r="K82" s="41">
        <v>138</v>
      </c>
      <c r="L82" s="100">
        <v>44415</v>
      </c>
      <c r="M82" s="43">
        <f t="shared" si="4"/>
        <v>52.873563218390807</v>
      </c>
    </row>
    <row r="83" spans="1:13" s="83" customFormat="1" ht="15" customHeight="1" x14ac:dyDescent="0.25">
      <c r="A83" s="58">
        <v>9</v>
      </c>
      <c r="B83" s="87" t="s">
        <v>150</v>
      </c>
      <c r="C83" s="60" t="s">
        <v>37</v>
      </c>
      <c r="D83" s="61" t="s">
        <v>38</v>
      </c>
      <c r="E83" s="110">
        <v>39312</v>
      </c>
      <c r="F83" s="63">
        <v>47923058</v>
      </c>
      <c r="G83" s="95" t="s">
        <v>40</v>
      </c>
      <c r="H83" s="71" t="s">
        <v>141</v>
      </c>
      <c r="I83" s="66">
        <v>54</v>
      </c>
      <c r="J83" s="66">
        <v>76</v>
      </c>
      <c r="K83" s="67">
        <v>130</v>
      </c>
      <c r="L83" s="74">
        <v>44504</v>
      </c>
      <c r="M83" s="43">
        <f t="shared" si="4"/>
        <v>49.808429118773951</v>
      </c>
    </row>
    <row r="84" spans="1:13" s="83" customFormat="1" ht="15" customHeight="1" x14ac:dyDescent="0.25">
      <c r="A84" s="58">
        <v>10</v>
      </c>
      <c r="B84" s="87" t="s">
        <v>151</v>
      </c>
      <c r="C84" s="60" t="s">
        <v>37</v>
      </c>
      <c r="D84" s="61" t="s">
        <v>38</v>
      </c>
      <c r="E84" s="110">
        <v>38883</v>
      </c>
      <c r="F84" s="63">
        <v>47039033</v>
      </c>
      <c r="G84" s="95" t="s">
        <v>40</v>
      </c>
      <c r="H84" s="71" t="s">
        <v>141</v>
      </c>
      <c r="I84" s="66">
        <v>55</v>
      </c>
      <c r="J84" s="66">
        <v>64</v>
      </c>
      <c r="K84" s="67">
        <v>119</v>
      </c>
      <c r="L84" s="74">
        <v>44415</v>
      </c>
      <c r="M84" s="43">
        <f t="shared" si="4"/>
        <v>45.593869731800766</v>
      </c>
    </row>
    <row r="85" spans="1:13" s="83" customFormat="1" ht="15" customHeight="1" x14ac:dyDescent="0.25">
      <c r="A85" s="58">
        <v>11</v>
      </c>
      <c r="B85" s="87" t="s">
        <v>152</v>
      </c>
      <c r="C85" s="60" t="s">
        <v>81</v>
      </c>
      <c r="D85" s="61" t="s">
        <v>53</v>
      </c>
      <c r="E85" s="110">
        <v>38779</v>
      </c>
      <c r="F85" s="63">
        <v>47105871</v>
      </c>
      <c r="G85" s="95" t="s">
        <v>40</v>
      </c>
      <c r="H85" s="71" t="s">
        <v>141</v>
      </c>
      <c r="I85" s="66">
        <v>52</v>
      </c>
      <c r="J85" s="66">
        <v>65</v>
      </c>
      <c r="K85" s="67">
        <v>117</v>
      </c>
      <c r="L85" s="74">
        <v>44415</v>
      </c>
      <c r="M85" s="43">
        <f t="shared" si="4"/>
        <v>44.827586206896555</v>
      </c>
    </row>
    <row r="86" spans="1:13" ht="15" customHeight="1" thickBot="1" x14ac:dyDescent="0.3">
      <c r="A86" s="111">
        <v>12</v>
      </c>
      <c r="B86" s="112" t="s">
        <v>153</v>
      </c>
      <c r="C86" s="113" t="s">
        <v>67</v>
      </c>
      <c r="D86" s="114" t="s">
        <v>43</v>
      </c>
      <c r="E86" s="115">
        <v>39366</v>
      </c>
      <c r="F86" s="116">
        <v>48310548</v>
      </c>
      <c r="G86" s="117" t="s">
        <v>40</v>
      </c>
      <c r="H86" s="118" t="s">
        <v>141</v>
      </c>
      <c r="I86" s="119">
        <v>52</v>
      </c>
      <c r="J86" s="119">
        <v>64</v>
      </c>
      <c r="K86" s="120">
        <v>116</v>
      </c>
      <c r="L86" s="121">
        <v>44365</v>
      </c>
      <c r="M86" s="122">
        <f t="shared" si="4"/>
        <v>44.44444444444445</v>
      </c>
    </row>
    <row r="87" spans="1:13" s="83" customFormat="1" ht="15" customHeight="1" x14ac:dyDescent="0.25">
      <c r="A87" s="20">
        <v>1</v>
      </c>
      <c r="B87" s="84" t="s">
        <v>154</v>
      </c>
      <c r="C87" s="85" t="s">
        <v>20</v>
      </c>
      <c r="D87" s="23" t="s">
        <v>21</v>
      </c>
      <c r="E87" s="24">
        <v>35685</v>
      </c>
      <c r="F87" s="25">
        <v>40675173</v>
      </c>
      <c r="G87" s="86" t="s">
        <v>27</v>
      </c>
      <c r="H87" s="57" t="s">
        <v>155</v>
      </c>
      <c r="I87" s="28">
        <v>78</v>
      </c>
      <c r="J87" s="28">
        <v>103</v>
      </c>
      <c r="K87" s="29">
        <v>181</v>
      </c>
      <c r="L87" s="82">
        <v>44457</v>
      </c>
      <c r="M87" s="31">
        <f>(K87/2.72)</f>
        <v>66.544117647058812</v>
      </c>
    </row>
    <row r="88" spans="1:13" s="83" customFormat="1" ht="15" customHeight="1" x14ac:dyDescent="0.25">
      <c r="A88" s="32">
        <v>2</v>
      </c>
      <c r="B88" s="88" t="s">
        <v>156</v>
      </c>
      <c r="C88" s="89" t="s">
        <v>157</v>
      </c>
      <c r="D88" s="35" t="s">
        <v>158</v>
      </c>
      <c r="E88" s="36">
        <v>38019</v>
      </c>
      <c r="F88" s="37">
        <v>45616623</v>
      </c>
      <c r="G88" s="91" t="s">
        <v>22</v>
      </c>
      <c r="H88" s="76" t="s">
        <v>155</v>
      </c>
      <c r="I88" s="40">
        <v>65</v>
      </c>
      <c r="J88" s="40">
        <v>83</v>
      </c>
      <c r="K88" s="41">
        <v>148</v>
      </c>
      <c r="L88" s="100">
        <v>44504</v>
      </c>
      <c r="M88" s="43">
        <f>(K88/2.72)</f>
        <v>54.411764705882348</v>
      </c>
    </row>
    <row r="89" spans="1:13" s="83" customFormat="1" ht="15" customHeight="1" x14ac:dyDescent="0.25">
      <c r="A89" s="123">
        <v>3</v>
      </c>
      <c r="B89" s="124" t="s">
        <v>159</v>
      </c>
      <c r="C89" s="125" t="s">
        <v>81</v>
      </c>
      <c r="D89" s="126" t="s">
        <v>53</v>
      </c>
      <c r="E89" s="127">
        <v>37715</v>
      </c>
      <c r="F89" s="128">
        <v>44761882</v>
      </c>
      <c r="G89" s="129" t="s">
        <v>17</v>
      </c>
      <c r="H89" s="130" t="s">
        <v>155</v>
      </c>
      <c r="I89" s="131">
        <v>60</v>
      </c>
      <c r="J89" s="131">
        <v>80</v>
      </c>
      <c r="K89" s="132">
        <v>140</v>
      </c>
      <c r="L89" s="133">
        <v>44268</v>
      </c>
      <c r="M89" s="122">
        <f>(K89/2.72)</f>
        <v>51.470588235294116</v>
      </c>
    </row>
    <row r="90" spans="1:13" s="83" customFormat="1" ht="15" customHeight="1" x14ac:dyDescent="0.25">
      <c r="A90" s="32">
        <v>4</v>
      </c>
      <c r="B90" s="88" t="s">
        <v>160</v>
      </c>
      <c r="C90" s="89" t="s">
        <v>81</v>
      </c>
      <c r="D90" s="35" t="s">
        <v>53</v>
      </c>
      <c r="E90" s="36">
        <v>38031</v>
      </c>
      <c r="F90" s="37">
        <v>45507141</v>
      </c>
      <c r="G90" s="38" t="s">
        <v>22</v>
      </c>
      <c r="H90" s="76" t="s">
        <v>155</v>
      </c>
      <c r="I90" s="40">
        <v>63</v>
      </c>
      <c r="J90" s="40">
        <v>68</v>
      </c>
      <c r="K90" s="41">
        <v>131</v>
      </c>
      <c r="L90" s="100">
        <v>44415</v>
      </c>
      <c r="M90" s="43">
        <f>(K90/2.72)</f>
        <v>48.161764705882348</v>
      </c>
    </row>
    <row r="91" spans="1:13" s="83" customFormat="1" ht="15" customHeight="1" thickBot="1" x14ac:dyDescent="0.3">
      <c r="A91" s="123">
        <v>5</v>
      </c>
      <c r="B91" s="124" t="s">
        <v>161</v>
      </c>
      <c r="C91" s="125" t="s">
        <v>67</v>
      </c>
      <c r="D91" s="126" t="s">
        <v>43</v>
      </c>
      <c r="E91" s="134">
        <v>39366</v>
      </c>
      <c r="F91" s="128">
        <v>48310548</v>
      </c>
      <c r="G91" s="135" t="s">
        <v>40</v>
      </c>
      <c r="H91" s="130" t="s">
        <v>155</v>
      </c>
      <c r="I91" s="131">
        <v>56</v>
      </c>
      <c r="J91" s="131">
        <v>70</v>
      </c>
      <c r="K91" s="132">
        <v>126</v>
      </c>
      <c r="L91" s="133">
        <v>44504</v>
      </c>
      <c r="M91" s="136">
        <f>(K91/2.72)</f>
        <v>46.323529411764703</v>
      </c>
    </row>
    <row r="92" spans="1:13" s="83" customFormat="1" ht="15" customHeight="1" x14ac:dyDescent="0.25">
      <c r="A92" s="20">
        <v>1</v>
      </c>
      <c r="B92" s="84" t="s">
        <v>162</v>
      </c>
      <c r="C92" s="85" t="s">
        <v>163</v>
      </c>
      <c r="D92" s="23" t="s">
        <v>164</v>
      </c>
      <c r="E92" s="137">
        <v>33224</v>
      </c>
      <c r="F92" s="25">
        <v>35515978</v>
      </c>
      <c r="G92" s="86" t="s">
        <v>27</v>
      </c>
      <c r="H92" s="57" t="s">
        <v>165</v>
      </c>
      <c r="I92" s="28">
        <v>80</v>
      </c>
      <c r="J92" s="28">
        <v>110</v>
      </c>
      <c r="K92" s="29">
        <v>190</v>
      </c>
      <c r="L92" s="82">
        <v>44457</v>
      </c>
      <c r="M92" s="31">
        <f>(K92/2.83)</f>
        <v>67.137809187279146</v>
      </c>
    </row>
    <row r="93" spans="1:13" s="83" customFormat="1" ht="15" customHeight="1" thickBot="1" x14ac:dyDescent="0.3">
      <c r="A93" s="44">
        <v>2</v>
      </c>
      <c r="B93" s="92" t="s">
        <v>166</v>
      </c>
      <c r="C93" s="93" t="s">
        <v>105</v>
      </c>
      <c r="D93" s="47" t="s">
        <v>106</v>
      </c>
      <c r="E93" s="138">
        <v>39138</v>
      </c>
      <c r="F93" s="49">
        <v>47761660</v>
      </c>
      <c r="G93" s="94" t="s">
        <v>40</v>
      </c>
      <c r="H93" s="78" t="s">
        <v>165</v>
      </c>
      <c r="I93" s="52">
        <v>68</v>
      </c>
      <c r="J93" s="52">
        <v>84</v>
      </c>
      <c r="K93" s="53">
        <v>152</v>
      </c>
      <c r="L93" s="139">
        <v>44415</v>
      </c>
      <c r="M93" s="55">
        <f>(K93/2.83)</f>
        <v>53.710247349823319</v>
      </c>
    </row>
    <row r="94" spans="1:13" s="83" customFormat="1" x14ac:dyDescent="0.25">
      <c r="A94" s="20">
        <v>1</v>
      </c>
      <c r="B94" s="84" t="s">
        <v>167</v>
      </c>
      <c r="C94" s="22" t="s">
        <v>15</v>
      </c>
      <c r="D94" s="23" t="s">
        <v>16</v>
      </c>
      <c r="E94" s="24">
        <v>38535</v>
      </c>
      <c r="F94" s="25">
        <v>46599750</v>
      </c>
      <c r="G94" s="26" t="s">
        <v>22</v>
      </c>
      <c r="H94" s="57" t="s">
        <v>168</v>
      </c>
      <c r="I94" s="28">
        <v>73</v>
      </c>
      <c r="J94" s="28">
        <v>99</v>
      </c>
      <c r="K94" s="29">
        <v>172</v>
      </c>
      <c r="L94" s="82">
        <v>44541</v>
      </c>
      <c r="M94" s="31">
        <f>(K94/2.94)</f>
        <v>58.503401360544217</v>
      </c>
    </row>
    <row r="95" spans="1:13" s="83" customFormat="1" ht="15" customHeight="1" x14ac:dyDescent="0.25">
      <c r="A95" s="58">
        <v>2</v>
      </c>
      <c r="B95" s="87" t="s">
        <v>169</v>
      </c>
      <c r="C95" s="140" t="s">
        <v>105</v>
      </c>
      <c r="D95" s="61" t="s">
        <v>106</v>
      </c>
      <c r="E95" s="62">
        <v>39138</v>
      </c>
      <c r="F95" s="63">
        <v>47761660</v>
      </c>
      <c r="G95" s="64" t="s">
        <v>40</v>
      </c>
      <c r="H95" s="71" t="s">
        <v>168</v>
      </c>
      <c r="I95" s="66">
        <v>73</v>
      </c>
      <c r="J95" s="66">
        <v>87</v>
      </c>
      <c r="K95" s="67">
        <v>160</v>
      </c>
      <c r="L95" s="74">
        <v>44457</v>
      </c>
      <c r="M95" s="69">
        <f>(K95/2.94)</f>
        <v>54.421768707482997</v>
      </c>
    </row>
    <row r="96" spans="1:13" s="83" customFormat="1" ht="15" customHeight="1" x14ac:dyDescent="0.25">
      <c r="A96" s="58">
        <v>3</v>
      </c>
      <c r="B96" s="87" t="s">
        <v>170</v>
      </c>
      <c r="C96" s="140" t="s">
        <v>116</v>
      </c>
      <c r="D96" s="61" t="s">
        <v>117</v>
      </c>
      <c r="E96" s="62">
        <v>38486</v>
      </c>
      <c r="F96" s="63">
        <v>46485618</v>
      </c>
      <c r="G96" s="64" t="s">
        <v>22</v>
      </c>
      <c r="H96" s="71" t="s">
        <v>168</v>
      </c>
      <c r="I96" s="66">
        <v>68</v>
      </c>
      <c r="J96" s="66">
        <v>80</v>
      </c>
      <c r="K96" s="67">
        <v>148</v>
      </c>
      <c r="L96" s="74">
        <v>44464</v>
      </c>
      <c r="M96" s="69">
        <f>(K96/2.94)</f>
        <v>50.34013605442177</v>
      </c>
    </row>
    <row r="97" spans="1:13" s="83" customFormat="1" x14ac:dyDescent="0.25">
      <c r="A97" s="58">
        <v>4</v>
      </c>
      <c r="B97" s="87" t="s">
        <v>171</v>
      </c>
      <c r="C97" s="140" t="s">
        <v>15</v>
      </c>
      <c r="D97" s="61" t="s">
        <v>16</v>
      </c>
      <c r="E97" s="62">
        <v>38244</v>
      </c>
      <c r="F97" s="63">
        <v>45996198</v>
      </c>
      <c r="G97" s="64" t="s">
        <v>22</v>
      </c>
      <c r="H97" s="71" t="s">
        <v>168</v>
      </c>
      <c r="I97" s="66">
        <v>55</v>
      </c>
      <c r="J97" s="66">
        <v>73</v>
      </c>
      <c r="K97" s="67">
        <v>128</v>
      </c>
      <c r="L97" s="74">
        <v>44310</v>
      </c>
      <c r="M97" s="69">
        <f>(K97/2.94)</f>
        <v>43.537414965986393</v>
      </c>
    </row>
    <row r="98" spans="1:13" s="83" customFormat="1" ht="15" customHeight="1" thickBot="1" x14ac:dyDescent="0.3">
      <c r="A98" s="141">
        <v>5</v>
      </c>
      <c r="B98" s="142" t="s">
        <v>172</v>
      </c>
      <c r="C98" s="143" t="s">
        <v>51</v>
      </c>
      <c r="D98" s="144" t="s">
        <v>43</v>
      </c>
      <c r="E98" s="145">
        <v>39051</v>
      </c>
      <c r="F98" s="146">
        <v>47640398</v>
      </c>
      <c r="G98" s="147" t="s">
        <v>40</v>
      </c>
      <c r="H98" s="148" t="s">
        <v>168</v>
      </c>
      <c r="I98" s="149">
        <v>51</v>
      </c>
      <c r="J98" s="149">
        <v>66</v>
      </c>
      <c r="K98" s="150">
        <v>117</v>
      </c>
      <c r="L98" s="151">
        <v>44366</v>
      </c>
      <c r="M98" s="69">
        <f>(K98/2.94)</f>
        <v>39.795918367346943</v>
      </c>
    </row>
    <row r="99" spans="1:13" s="83" customFormat="1" ht="7.5" customHeight="1" thickBot="1" x14ac:dyDescent="0.3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1:13" s="83" customFormat="1" ht="15" customHeight="1" x14ac:dyDescent="0.25">
      <c r="A100" s="20">
        <v>1</v>
      </c>
      <c r="B100" s="22" t="s">
        <v>173</v>
      </c>
      <c r="C100" s="22" t="s">
        <v>15</v>
      </c>
      <c r="D100" s="23" t="s">
        <v>16</v>
      </c>
      <c r="E100" s="24">
        <v>39070</v>
      </c>
      <c r="F100" s="25">
        <v>47614878</v>
      </c>
      <c r="G100" s="26" t="s">
        <v>40</v>
      </c>
      <c r="H100" s="57" t="s">
        <v>174</v>
      </c>
      <c r="I100" s="28">
        <v>70</v>
      </c>
      <c r="J100" s="28">
        <v>86</v>
      </c>
      <c r="K100" s="29">
        <v>156</v>
      </c>
      <c r="L100" s="30">
        <v>44541</v>
      </c>
      <c r="M100" s="31">
        <f>(K100/2.84)</f>
        <v>54.929577464788736</v>
      </c>
    </row>
    <row r="101" spans="1:13" s="83" customFormat="1" ht="15" customHeight="1" x14ac:dyDescent="0.25">
      <c r="A101" s="58">
        <v>2</v>
      </c>
      <c r="B101" s="140" t="s">
        <v>175</v>
      </c>
      <c r="C101" s="140" t="s">
        <v>15</v>
      </c>
      <c r="D101" s="61" t="s">
        <v>16</v>
      </c>
      <c r="E101" s="62">
        <v>39004</v>
      </c>
      <c r="F101" s="63">
        <v>47537300</v>
      </c>
      <c r="G101" s="64" t="s">
        <v>40</v>
      </c>
      <c r="H101" s="71" t="s">
        <v>174</v>
      </c>
      <c r="I101" s="66">
        <v>57</v>
      </c>
      <c r="J101" s="66">
        <v>79</v>
      </c>
      <c r="K101" s="67">
        <v>136</v>
      </c>
      <c r="L101" s="68">
        <v>44310</v>
      </c>
      <c r="M101" s="69">
        <f>(K101/2.84)</f>
        <v>47.887323943661976</v>
      </c>
    </row>
    <row r="102" spans="1:13" s="83" customFormat="1" ht="15" customHeight="1" x14ac:dyDescent="0.25">
      <c r="A102" s="32">
        <v>3</v>
      </c>
      <c r="B102" s="34" t="s">
        <v>176</v>
      </c>
      <c r="C102" s="34" t="s">
        <v>67</v>
      </c>
      <c r="D102" s="35" t="s">
        <v>43</v>
      </c>
      <c r="E102" s="36">
        <v>39685</v>
      </c>
      <c r="F102" s="37">
        <v>48796960</v>
      </c>
      <c r="G102" s="38" t="s">
        <v>40</v>
      </c>
      <c r="H102" s="76" t="s">
        <v>174</v>
      </c>
      <c r="I102" s="40">
        <v>57</v>
      </c>
      <c r="J102" s="40">
        <v>67</v>
      </c>
      <c r="K102" s="41">
        <v>124</v>
      </c>
      <c r="L102" s="42">
        <v>44457</v>
      </c>
      <c r="M102" s="43">
        <f>(K102/2.84)</f>
        <v>43.661971830985919</v>
      </c>
    </row>
    <row r="103" spans="1:13" s="83" customFormat="1" ht="15" customHeight="1" thickBot="1" x14ac:dyDescent="0.3">
      <c r="A103" s="153">
        <v>4</v>
      </c>
      <c r="B103" s="154" t="s">
        <v>177</v>
      </c>
      <c r="C103" s="46" t="s">
        <v>24</v>
      </c>
      <c r="D103" s="155" t="s">
        <v>25</v>
      </c>
      <c r="E103" s="48">
        <v>39078</v>
      </c>
      <c r="F103" s="49">
        <v>47268433</v>
      </c>
      <c r="G103" s="94" t="s">
        <v>40</v>
      </c>
      <c r="H103" s="78" t="s">
        <v>174</v>
      </c>
      <c r="I103" s="52">
        <v>53</v>
      </c>
      <c r="J103" s="52">
        <v>64</v>
      </c>
      <c r="K103" s="53">
        <v>117</v>
      </c>
      <c r="L103" s="54">
        <v>44457</v>
      </c>
      <c r="M103" s="156">
        <f>(K103/2.84)</f>
        <v>41.197183098591552</v>
      </c>
    </row>
    <row r="104" spans="1:13" s="83" customFormat="1" ht="15" customHeight="1" x14ac:dyDescent="0.25">
      <c r="A104" s="157">
        <v>1</v>
      </c>
      <c r="B104" s="158" t="s">
        <v>178</v>
      </c>
      <c r="C104" s="22" t="s">
        <v>179</v>
      </c>
      <c r="D104" s="159" t="s">
        <v>21</v>
      </c>
      <c r="E104" s="24">
        <v>32712</v>
      </c>
      <c r="F104" s="25">
        <v>34630331</v>
      </c>
      <c r="G104" s="86" t="s">
        <v>27</v>
      </c>
      <c r="H104" s="57" t="s">
        <v>180</v>
      </c>
      <c r="I104" s="28">
        <v>88</v>
      </c>
      <c r="J104" s="28">
        <v>110</v>
      </c>
      <c r="K104" s="29">
        <v>198</v>
      </c>
      <c r="L104" s="82">
        <v>44408</v>
      </c>
      <c r="M104" s="31">
        <f t="shared" ref="M104:M112" si="5">(K104/2.93)</f>
        <v>67.576791808873722</v>
      </c>
    </row>
    <row r="105" spans="1:13" s="83" customFormat="1" ht="15" customHeight="1" x14ac:dyDescent="0.25">
      <c r="A105" s="160">
        <v>2</v>
      </c>
      <c r="B105" s="161" t="s">
        <v>181</v>
      </c>
      <c r="C105" s="140" t="s">
        <v>182</v>
      </c>
      <c r="D105" s="162" t="s">
        <v>43</v>
      </c>
      <c r="E105" s="62">
        <v>38403</v>
      </c>
      <c r="F105" s="63">
        <v>45984266</v>
      </c>
      <c r="G105" s="95" t="s">
        <v>22</v>
      </c>
      <c r="H105" s="71" t="s">
        <v>180</v>
      </c>
      <c r="I105" s="66">
        <v>85</v>
      </c>
      <c r="J105" s="66">
        <v>105</v>
      </c>
      <c r="K105" s="67">
        <v>190</v>
      </c>
      <c r="L105" s="74">
        <v>44268</v>
      </c>
      <c r="M105" s="69">
        <f t="shared" si="5"/>
        <v>64.846416382252556</v>
      </c>
    </row>
    <row r="106" spans="1:13" s="83" customFormat="1" ht="15" customHeight="1" x14ac:dyDescent="0.25">
      <c r="A106" s="163">
        <v>3</v>
      </c>
      <c r="B106" s="164" t="s">
        <v>183</v>
      </c>
      <c r="C106" s="34" t="s">
        <v>92</v>
      </c>
      <c r="D106" s="165" t="s">
        <v>93</v>
      </c>
      <c r="E106" s="36">
        <v>38618</v>
      </c>
      <c r="F106" s="37">
        <v>48548654</v>
      </c>
      <c r="G106" s="91" t="s">
        <v>22</v>
      </c>
      <c r="H106" s="76" t="s">
        <v>180</v>
      </c>
      <c r="I106" s="40">
        <v>70</v>
      </c>
      <c r="J106" s="40">
        <v>93</v>
      </c>
      <c r="K106" s="41">
        <v>163</v>
      </c>
      <c r="L106" s="100">
        <v>44310</v>
      </c>
      <c r="M106" s="43">
        <f t="shared" si="5"/>
        <v>55.631399317406142</v>
      </c>
    </row>
    <row r="107" spans="1:13" s="83" customFormat="1" ht="15" customHeight="1" x14ac:dyDescent="0.25">
      <c r="A107" s="166">
        <v>4</v>
      </c>
      <c r="B107" s="167" t="s">
        <v>184</v>
      </c>
      <c r="C107" s="168" t="s">
        <v>15</v>
      </c>
      <c r="D107" s="169" t="s">
        <v>16</v>
      </c>
      <c r="E107" s="127">
        <v>39004</v>
      </c>
      <c r="F107" s="128">
        <v>47537300</v>
      </c>
      <c r="G107" s="135" t="s">
        <v>40</v>
      </c>
      <c r="H107" s="130" t="s">
        <v>180</v>
      </c>
      <c r="I107" s="131">
        <v>71</v>
      </c>
      <c r="J107" s="131">
        <v>90</v>
      </c>
      <c r="K107" s="132">
        <v>161</v>
      </c>
      <c r="L107" s="133">
        <v>44504</v>
      </c>
      <c r="M107" s="43">
        <f t="shared" si="5"/>
        <v>54.948805460750847</v>
      </c>
    </row>
    <row r="108" spans="1:13" s="83" customFormat="1" ht="15" customHeight="1" x14ac:dyDescent="0.25">
      <c r="A108" s="163">
        <v>5</v>
      </c>
      <c r="B108" s="164" t="s">
        <v>185</v>
      </c>
      <c r="C108" s="34" t="s">
        <v>29</v>
      </c>
      <c r="D108" s="165" t="s">
        <v>30</v>
      </c>
      <c r="E108" s="36">
        <v>39293</v>
      </c>
      <c r="F108" s="37">
        <v>48248895</v>
      </c>
      <c r="G108" s="91" t="s">
        <v>40</v>
      </c>
      <c r="H108" s="76" t="s">
        <v>180</v>
      </c>
      <c r="I108" s="40">
        <v>72</v>
      </c>
      <c r="J108" s="40">
        <v>88</v>
      </c>
      <c r="K108" s="41">
        <v>160</v>
      </c>
      <c r="L108" s="100">
        <v>44504</v>
      </c>
      <c r="M108" s="43">
        <f t="shared" si="5"/>
        <v>54.607508532423203</v>
      </c>
    </row>
    <row r="109" spans="1:13" s="83" customFormat="1" ht="15" customHeight="1" x14ac:dyDescent="0.25">
      <c r="A109" s="163">
        <v>6</v>
      </c>
      <c r="B109" s="164" t="s">
        <v>186</v>
      </c>
      <c r="C109" s="34" t="s">
        <v>187</v>
      </c>
      <c r="D109" s="165" t="s">
        <v>188</v>
      </c>
      <c r="E109" s="36">
        <v>39297</v>
      </c>
      <c r="F109" s="37">
        <v>48145476</v>
      </c>
      <c r="G109" s="91" t="s">
        <v>40</v>
      </c>
      <c r="H109" s="76" t="s">
        <v>180</v>
      </c>
      <c r="I109" s="40">
        <v>65</v>
      </c>
      <c r="J109" s="40">
        <v>83</v>
      </c>
      <c r="K109" s="41">
        <v>148</v>
      </c>
      <c r="L109" s="100">
        <v>44504</v>
      </c>
      <c r="M109" s="43">
        <f>(K109/2.93)</f>
        <v>50.511945392491462</v>
      </c>
    </row>
    <row r="110" spans="1:13" s="83" customFormat="1" ht="15" customHeight="1" x14ac:dyDescent="0.25">
      <c r="A110" s="163">
        <v>7</v>
      </c>
      <c r="B110" s="164" t="s">
        <v>189</v>
      </c>
      <c r="C110" s="34" t="s">
        <v>163</v>
      </c>
      <c r="D110" s="165" t="s">
        <v>164</v>
      </c>
      <c r="E110" s="36">
        <v>38310</v>
      </c>
      <c r="F110" s="37">
        <v>46162250</v>
      </c>
      <c r="G110" s="91" t="s">
        <v>22</v>
      </c>
      <c r="H110" s="76" t="s">
        <v>180</v>
      </c>
      <c r="I110" s="40">
        <v>67</v>
      </c>
      <c r="J110" s="40">
        <v>80</v>
      </c>
      <c r="K110" s="41">
        <v>147</v>
      </c>
      <c r="L110" s="100">
        <v>44457</v>
      </c>
      <c r="M110" s="43">
        <f t="shared" si="5"/>
        <v>50.170648464163818</v>
      </c>
    </row>
    <row r="111" spans="1:13" s="83" customFormat="1" ht="15" customHeight="1" x14ac:dyDescent="0.25">
      <c r="A111" s="163">
        <v>8</v>
      </c>
      <c r="B111" s="164" t="s">
        <v>190</v>
      </c>
      <c r="C111" s="34" t="s">
        <v>122</v>
      </c>
      <c r="D111" s="165" t="s">
        <v>123</v>
      </c>
      <c r="E111" s="36">
        <v>39477</v>
      </c>
      <c r="F111" s="37">
        <v>48253727</v>
      </c>
      <c r="G111" s="91" t="s">
        <v>40</v>
      </c>
      <c r="H111" s="76" t="s">
        <v>180</v>
      </c>
      <c r="I111" s="40">
        <v>55</v>
      </c>
      <c r="J111" s="40">
        <v>68</v>
      </c>
      <c r="K111" s="41">
        <v>123</v>
      </c>
      <c r="L111" s="100">
        <v>44457</v>
      </c>
      <c r="M111" s="43">
        <f t="shared" si="5"/>
        <v>41.979522184300336</v>
      </c>
    </row>
    <row r="112" spans="1:13" s="83" customFormat="1" ht="15" customHeight="1" thickBot="1" x14ac:dyDescent="0.3">
      <c r="A112" s="153">
        <v>9</v>
      </c>
      <c r="B112" s="154" t="s">
        <v>191</v>
      </c>
      <c r="C112" s="46" t="s">
        <v>24</v>
      </c>
      <c r="D112" s="155" t="s">
        <v>25</v>
      </c>
      <c r="E112" s="48">
        <v>39078</v>
      </c>
      <c r="F112" s="49">
        <v>47268433</v>
      </c>
      <c r="G112" s="94" t="s">
        <v>40</v>
      </c>
      <c r="H112" s="78" t="s">
        <v>180</v>
      </c>
      <c r="I112" s="52">
        <v>54</v>
      </c>
      <c r="J112" s="52">
        <v>67</v>
      </c>
      <c r="K112" s="53">
        <v>121</v>
      </c>
      <c r="L112" s="54">
        <v>44548</v>
      </c>
      <c r="M112" s="43">
        <f t="shared" si="5"/>
        <v>41.296928327645048</v>
      </c>
    </row>
    <row r="113" spans="1:13" s="83" customFormat="1" ht="15" customHeight="1" x14ac:dyDescent="0.25">
      <c r="A113" s="58">
        <v>1</v>
      </c>
      <c r="B113" s="140" t="s">
        <v>192</v>
      </c>
      <c r="C113" s="140" t="s">
        <v>15</v>
      </c>
      <c r="D113" s="61" t="s">
        <v>16</v>
      </c>
      <c r="E113" s="62">
        <v>37023</v>
      </c>
      <c r="F113" s="63">
        <v>43345048</v>
      </c>
      <c r="G113" s="95" t="s">
        <v>17</v>
      </c>
      <c r="H113" s="71" t="s">
        <v>193</v>
      </c>
      <c r="I113" s="66">
        <v>110</v>
      </c>
      <c r="J113" s="66">
        <v>138</v>
      </c>
      <c r="K113" s="67">
        <v>248</v>
      </c>
      <c r="L113" s="74">
        <v>44366</v>
      </c>
      <c r="M113" s="69">
        <f t="shared" ref="M113:M124" si="6">(K113/3.12)</f>
        <v>79.487179487179489</v>
      </c>
    </row>
    <row r="114" spans="1:13" s="83" customFormat="1" ht="15" customHeight="1" x14ac:dyDescent="0.25">
      <c r="A114" s="58">
        <v>2</v>
      </c>
      <c r="B114" s="140" t="s">
        <v>194</v>
      </c>
      <c r="C114" s="140" t="s">
        <v>95</v>
      </c>
      <c r="D114" s="61" t="s">
        <v>43</v>
      </c>
      <c r="E114" s="62">
        <v>37157</v>
      </c>
      <c r="F114" s="63">
        <v>43595880</v>
      </c>
      <c r="G114" s="95" t="s">
        <v>17</v>
      </c>
      <c r="H114" s="71" t="s">
        <v>193</v>
      </c>
      <c r="I114" s="66">
        <v>104</v>
      </c>
      <c r="J114" s="66">
        <v>130</v>
      </c>
      <c r="K114" s="67">
        <v>234</v>
      </c>
      <c r="L114" s="74">
        <v>44504</v>
      </c>
      <c r="M114" s="69">
        <f t="shared" si="6"/>
        <v>75</v>
      </c>
    </row>
    <row r="115" spans="1:13" s="83" customFormat="1" ht="15" customHeight="1" x14ac:dyDescent="0.25">
      <c r="A115" s="58">
        <v>3</v>
      </c>
      <c r="B115" s="161" t="s">
        <v>195</v>
      </c>
      <c r="C115" s="140" t="s">
        <v>182</v>
      </c>
      <c r="D115" s="61" t="s">
        <v>43</v>
      </c>
      <c r="E115" s="62">
        <v>38403</v>
      </c>
      <c r="F115" s="63">
        <v>45984266</v>
      </c>
      <c r="G115" s="95" t="s">
        <v>22</v>
      </c>
      <c r="H115" s="71" t="s">
        <v>193</v>
      </c>
      <c r="I115" s="66">
        <v>95</v>
      </c>
      <c r="J115" s="66">
        <v>120</v>
      </c>
      <c r="K115" s="67">
        <v>215</v>
      </c>
      <c r="L115" s="74">
        <v>44541</v>
      </c>
      <c r="M115" s="69">
        <f t="shared" si="6"/>
        <v>68.910256410256409</v>
      </c>
    </row>
    <row r="116" spans="1:13" s="83" customFormat="1" ht="15" customHeight="1" x14ac:dyDescent="0.25">
      <c r="A116" s="58">
        <v>4</v>
      </c>
      <c r="B116" s="161" t="s">
        <v>196</v>
      </c>
      <c r="C116" s="140" t="s">
        <v>197</v>
      </c>
      <c r="D116" s="61" t="s">
        <v>53</v>
      </c>
      <c r="E116" s="62">
        <v>38025</v>
      </c>
      <c r="F116" s="63">
        <v>45507107</v>
      </c>
      <c r="G116" s="95" t="s">
        <v>22</v>
      </c>
      <c r="H116" s="71" t="s">
        <v>193</v>
      </c>
      <c r="I116" s="66">
        <v>91</v>
      </c>
      <c r="J116" s="66">
        <v>117</v>
      </c>
      <c r="K116" s="67">
        <v>208</v>
      </c>
      <c r="L116" s="74">
        <v>44504</v>
      </c>
      <c r="M116" s="69">
        <f>(K116/3.12)</f>
        <v>66.666666666666671</v>
      </c>
    </row>
    <row r="117" spans="1:13" s="83" customFormat="1" ht="15" customHeight="1" x14ac:dyDescent="0.25">
      <c r="A117" s="58">
        <v>5</v>
      </c>
      <c r="B117" s="161" t="s">
        <v>198</v>
      </c>
      <c r="C117" s="140" t="s">
        <v>199</v>
      </c>
      <c r="D117" s="61" t="s">
        <v>65</v>
      </c>
      <c r="E117" s="62">
        <v>37757</v>
      </c>
      <c r="F117" s="63">
        <v>44812575</v>
      </c>
      <c r="G117" s="95" t="s">
        <v>17</v>
      </c>
      <c r="H117" s="71" t="s">
        <v>193</v>
      </c>
      <c r="I117" s="66">
        <v>97</v>
      </c>
      <c r="J117" s="66">
        <v>110</v>
      </c>
      <c r="K117" s="67">
        <v>207</v>
      </c>
      <c r="L117" s="74">
        <v>44457</v>
      </c>
      <c r="M117" s="69">
        <f t="shared" si="6"/>
        <v>66.34615384615384</v>
      </c>
    </row>
    <row r="118" spans="1:13" s="83" customFormat="1" ht="15" customHeight="1" x14ac:dyDescent="0.25">
      <c r="A118" s="58">
        <v>6</v>
      </c>
      <c r="B118" s="161" t="s">
        <v>200</v>
      </c>
      <c r="C118" s="140" t="s">
        <v>201</v>
      </c>
      <c r="D118" s="61" t="s">
        <v>202</v>
      </c>
      <c r="E118" s="62">
        <v>38777</v>
      </c>
      <c r="F118" s="63">
        <v>46232782</v>
      </c>
      <c r="G118" s="95" t="s">
        <v>40</v>
      </c>
      <c r="H118" s="71" t="s">
        <v>193</v>
      </c>
      <c r="I118" s="66">
        <v>82</v>
      </c>
      <c r="J118" s="66">
        <v>107</v>
      </c>
      <c r="K118" s="67">
        <v>189</v>
      </c>
      <c r="L118" s="68">
        <v>44541</v>
      </c>
      <c r="M118" s="69">
        <f>(K118/3.12)</f>
        <v>60.576923076923073</v>
      </c>
    </row>
    <row r="119" spans="1:13" ht="15.75" customHeight="1" x14ac:dyDescent="0.25">
      <c r="A119" s="32">
        <v>7</v>
      </c>
      <c r="B119" s="164" t="s">
        <v>203</v>
      </c>
      <c r="C119" s="34" t="s">
        <v>59</v>
      </c>
      <c r="D119" s="35" t="s">
        <v>43</v>
      </c>
      <c r="E119" s="36">
        <v>37859</v>
      </c>
      <c r="F119" s="37">
        <v>45014211</v>
      </c>
      <c r="G119" s="91" t="s">
        <v>17</v>
      </c>
      <c r="H119" s="76" t="s">
        <v>193</v>
      </c>
      <c r="I119" s="40">
        <v>79</v>
      </c>
      <c r="J119" s="40">
        <v>108</v>
      </c>
      <c r="K119" s="41">
        <v>187</v>
      </c>
      <c r="L119" s="100">
        <v>44268</v>
      </c>
      <c r="M119" s="69">
        <f t="shared" si="6"/>
        <v>59.935897435897431</v>
      </c>
    </row>
    <row r="120" spans="1:13" s="83" customFormat="1" ht="15" customHeight="1" x14ac:dyDescent="0.25">
      <c r="A120" s="58">
        <v>8</v>
      </c>
      <c r="B120" s="161" t="s">
        <v>204</v>
      </c>
      <c r="C120" s="140" t="s">
        <v>205</v>
      </c>
      <c r="D120" s="61" t="s">
        <v>43</v>
      </c>
      <c r="E120" s="62">
        <v>38321</v>
      </c>
      <c r="F120" s="63">
        <v>46202689</v>
      </c>
      <c r="G120" s="95" t="s">
        <v>22</v>
      </c>
      <c r="H120" s="71" t="s">
        <v>193</v>
      </c>
      <c r="I120" s="66">
        <v>77</v>
      </c>
      <c r="J120" s="66">
        <v>90</v>
      </c>
      <c r="K120" s="67">
        <v>167</v>
      </c>
      <c r="L120" s="68">
        <v>44408</v>
      </c>
      <c r="M120" s="69">
        <f t="shared" si="6"/>
        <v>53.525641025641022</v>
      </c>
    </row>
    <row r="121" spans="1:13" s="83" customFormat="1" ht="15" customHeight="1" x14ac:dyDescent="0.25">
      <c r="A121" s="58">
        <v>9</v>
      </c>
      <c r="B121" s="161" t="s">
        <v>206</v>
      </c>
      <c r="C121" s="140" t="s">
        <v>15</v>
      </c>
      <c r="D121" s="61" t="s">
        <v>16</v>
      </c>
      <c r="E121" s="62">
        <v>39225</v>
      </c>
      <c r="F121" s="63">
        <v>47990875</v>
      </c>
      <c r="G121" s="95" t="s">
        <v>40</v>
      </c>
      <c r="H121" s="71" t="s">
        <v>193</v>
      </c>
      <c r="I121" s="66">
        <v>69</v>
      </c>
      <c r="J121" s="66">
        <v>86</v>
      </c>
      <c r="K121" s="67">
        <v>155</v>
      </c>
      <c r="L121" s="68">
        <v>44541</v>
      </c>
      <c r="M121" s="69">
        <f t="shared" si="6"/>
        <v>49.679487179487175</v>
      </c>
    </row>
    <row r="122" spans="1:13" ht="14.25" customHeight="1" x14ac:dyDescent="0.25">
      <c r="A122" s="58">
        <v>10</v>
      </c>
      <c r="B122" s="161" t="s">
        <v>207</v>
      </c>
      <c r="C122" s="140" t="s">
        <v>64</v>
      </c>
      <c r="D122" s="61" t="s">
        <v>65</v>
      </c>
      <c r="E122" s="62">
        <v>39175</v>
      </c>
      <c r="F122" s="63">
        <v>47813406</v>
      </c>
      <c r="G122" s="95" t="s">
        <v>40</v>
      </c>
      <c r="H122" s="71" t="s">
        <v>193</v>
      </c>
      <c r="I122" s="66">
        <v>55</v>
      </c>
      <c r="J122" s="66">
        <v>79</v>
      </c>
      <c r="K122" s="67">
        <v>134</v>
      </c>
      <c r="L122" s="68">
        <v>44457</v>
      </c>
      <c r="M122" s="69">
        <f t="shared" si="6"/>
        <v>42.948717948717949</v>
      </c>
    </row>
    <row r="123" spans="1:13" ht="14.25" customHeight="1" x14ac:dyDescent="0.25">
      <c r="A123" s="58">
        <v>11</v>
      </c>
      <c r="B123" s="161" t="s">
        <v>208</v>
      </c>
      <c r="C123" s="140" t="s">
        <v>45</v>
      </c>
      <c r="D123" s="61" t="s">
        <v>25</v>
      </c>
      <c r="E123" s="62">
        <v>39057</v>
      </c>
      <c r="F123" s="63">
        <v>47268386</v>
      </c>
      <c r="G123" s="95" t="s">
        <v>40</v>
      </c>
      <c r="H123" s="71" t="s">
        <v>193</v>
      </c>
      <c r="I123" s="66">
        <v>58</v>
      </c>
      <c r="J123" s="66">
        <v>75</v>
      </c>
      <c r="K123" s="67">
        <v>133</v>
      </c>
      <c r="L123" s="68">
        <v>44548</v>
      </c>
      <c r="M123" s="69">
        <f t="shared" si="6"/>
        <v>42.628205128205124</v>
      </c>
    </row>
    <row r="124" spans="1:13" ht="14.25" customHeight="1" thickBot="1" x14ac:dyDescent="0.3">
      <c r="A124" s="58">
        <v>8</v>
      </c>
      <c r="B124" s="161" t="s">
        <v>209</v>
      </c>
      <c r="C124" s="140" t="s">
        <v>122</v>
      </c>
      <c r="D124" s="61" t="s">
        <v>123</v>
      </c>
      <c r="E124" s="62">
        <v>39477</v>
      </c>
      <c r="F124" s="63">
        <v>48253727</v>
      </c>
      <c r="G124" s="95" t="s">
        <v>40</v>
      </c>
      <c r="H124" s="71" t="s">
        <v>193</v>
      </c>
      <c r="I124" s="66">
        <v>57</v>
      </c>
      <c r="J124" s="66">
        <v>70</v>
      </c>
      <c r="K124" s="67">
        <v>127</v>
      </c>
      <c r="L124" s="68">
        <v>44541</v>
      </c>
      <c r="M124" s="69">
        <f t="shared" si="6"/>
        <v>40.705128205128204</v>
      </c>
    </row>
    <row r="125" spans="1:13" ht="14.25" customHeight="1" x14ac:dyDescent="0.25">
      <c r="A125" s="20">
        <v>1</v>
      </c>
      <c r="B125" s="22" t="s">
        <v>210</v>
      </c>
      <c r="C125" s="22" t="s">
        <v>15</v>
      </c>
      <c r="D125" s="23" t="s">
        <v>16</v>
      </c>
      <c r="E125" s="24">
        <v>35237</v>
      </c>
      <c r="F125" s="25">
        <v>39637108</v>
      </c>
      <c r="G125" s="26" t="s">
        <v>27</v>
      </c>
      <c r="H125" s="170" t="s">
        <v>211</v>
      </c>
      <c r="I125" s="171">
        <v>128</v>
      </c>
      <c r="J125" s="171">
        <v>160</v>
      </c>
      <c r="K125" s="172">
        <v>288</v>
      </c>
      <c r="L125" s="30">
        <v>44366</v>
      </c>
      <c r="M125" s="31">
        <f>(K125/3.31)</f>
        <v>87.009063444108762</v>
      </c>
    </row>
    <row r="126" spans="1:13" ht="14.25" customHeight="1" x14ac:dyDescent="0.25">
      <c r="A126" s="58">
        <v>2</v>
      </c>
      <c r="B126" s="140" t="s">
        <v>212</v>
      </c>
      <c r="C126" s="140" t="s">
        <v>213</v>
      </c>
      <c r="D126" s="61" t="s">
        <v>214</v>
      </c>
      <c r="E126" s="62">
        <v>35180</v>
      </c>
      <c r="F126" s="63">
        <v>39575303</v>
      </c>
      <c r="G126" s="95" t="s">
        <v>27</v>
      </c>
      <c r="H126" s="173" t="s">
        <v>211</v>
      </c>
      <c r="I126" s="174">
        <v>125</v>
      </c>
      <c r="J126" s="174">
        <v>155</v>
      </c>
      <c r="K126" s="175">
        <v>280</v>
      </c>
      <c r="L126" s="68">
        <v>44465</v>
      </c>
      <c r="M126" s="69">
        <f t="shared" ref="M126:M153" si="7">(K126/3.31)</f>
        <v>84.592145015105743</v>
      </c>
    </row>
    <row r="127" spans="1:13" ht="14.25" customHeight="1" x14ac:dyDescent="0.25">
      <c r="A127" s="58">
        <v>3</v>
      </c>
      <c r="B127" s="140" t="s">
        <v>215</v>
      </c>
      <c r="C127" s="140" t="s">
        <v>20</v>
      </c>
      <c r="D127" s="61" t="s">
        <v>21</v>
      </c>
      <c r="E127" s="62">
        <v>37015</v>
      </c>
      <c r="F127" s="63">
        <v>43037375</v>
      </c>
      <c r="G127" s="95" t="s">
        <v>17</v>
      </c>
      <c r="H127" s="173" t="s">
        <v>211</v>
      </c>
      <c r="I127" s="174">
        <v>110</v>
      </c>
      <c r="J127" s="174">
        <v>135</v>
      </c>
      <c r="K127" s="175">
        <v>245</v>
      </c>
      <c r="L127" s="68">
        <v>44457</v>
      </c>
      <c r="M127" s="69">
        <f t="shared" si="7"/>
        <v>74.018126888217523</v>
      </c>
    </row>
    <row r="128" spans="1:13" ht="14.25" customHeight="1" x14ac:dyDescent="0.25">
      <c r="A128" s="58">
        <v>4</v>
      </c>
      <c r="B128" s="140" t="s">
        <v>216</v>
      </c>
      <c r="C128" s="140" t="s">
        <v>217</v>
      </c>
      <c r="D128" s="61" t="s">
        <v>218</v>
      </c>
      <c r="E128" s="62">
        <v>36984</v>
      </c>
      <c r="F128" s="63" t="s">
        <v>219</v>
      </c>
      <c r="G128" s="64" t="s">
        <v>17</v>
      </c>
      <c r="H128" s="173" t="s">
        <v>211</v>
      </c>
      <c r="I128" s="174">
        <v>104</v>
      </c>
      <c r="J128" s="174">
        <v>134</v>
      </c>
      <c r="K128" s="175">
        <v>238</v>
      </c>
      <c r="L128" s="68">
        <v>44504</v>
      </c>
      <c r="M128" s="69">
        <f>(K128/3.31)</f>
        <v>71.903323262839876</v>
      </c>
    </row>
    <row r="129" spans="1:13" ht="14.25" customHeight="1" x14ac:dyDescent="0.25">
      <c r="A129" s="58">
        <v>5</v>
      </c>
      <c r="B129" s="140" t="s">
        <v>220</v>
      </c>
      <c r="C129" s="140" t="s">
        <v>20</v>
      </c>
      <c r="D129" s="61" t="s">
        <v>21</v>
      </c>
      <c r="E129" s="62">
        <v>36481</v>
      </c>
      <c r="F129" s="63">
        <v>41903594</v>
      </c>
      <c r="G129" s="95" t="s">
        <v>27</v>
      </c>
      <c r="H129" s="71" t="s">
        <v>211</v>
      </c>
      <c r="I129" s="66">
        <v>107</v>
      </c>
      <c r="J129" s="66">
        <v>129</v>
      </c>
      <c r="K129" s="67">
        <v>236</v>
      </c>
      <c r="L129" s="68">
        <v>44268</v>
      </c>
      <c r="M129" s="69">
        <f t="shared" si="7"/>
        <v>71.299093655589118</v>
      </c>
    </row>
    <row r="130" spans="1:13" ht="14.25" customHeight="1" x14ac:dyDescent="0.25">
      <c r="A130" s="58">
        <v>6</v>
      </c>
      <c r="B130" s="140" t="s">
        <v>221</v>
      </c>
      <c r="C130" s="140" t="s">
        <v>42</v>
      </c>
      <c r="D130" s="61" t="s">
        <v>43</v>
      </c>
      <c r="E130" s="62">
        <v>35874</v>
      </c>
      <c r="F130" s="63">
        <v>41092202</v>
      </c>
      <c r="G130" s="64" t="s">
        <v>27</v>
      </c>
      <c r="H130" s="173" t="s">
        <v>211</v>
      </c>
      <c r="I130" s="174">
        <v>104</v>
      </c>
      <c r="J130" s="174">
        <v>125</v>
      </c>
      <c r="K130" s="175">
        <v>229</v>
      </c>
      <c r="L130" s="68">
        <v>44504</v>
      </c>
      <c r="M130" s="69">
        <f>(K130/3.31)</f>
        <v>69.184290030211486</v>
      </c>
    </row>
    <row r="131" spans="1:13" ht="15" customHeight="1" x14ac:dyDescent="0.25">
      <c r="A131" s="58">
        <v>7</v>
      </c>
      <c r="B131" s="140" t="s">
        <v>222</v>
      </c>
      <c r="C131" s="140" t="s">
        <v>15</v>
      </c>
      <c r="D131" s="61" t="s">
        <v>16</v>
      </c>
      <c r="E131" s="62">
        <v>35725</v>
      </c>
      <c r="F131" s="63">
        <v>40588758</v>
      </c>
      <c r="G131" s="95" t="s">
        <v>27</v>
      </c>
      <c r="H131" s="71" t="s">
        <v>211</v>
      </c>
      <c r="I131" s="66">
        <v>103</v>
      </c>
      <c r="J131" s="66">
        <v>123</v>
      </c>
      <c r="K131" s="67">
        <v>226</v>
      </c>
      <c r="L131" s="68">
        <v>44310</v>
      </c>
      <c r="M131" s="69">
        <f t="shared" si="7"/>
        <v>68.277945619335341</v>
      </c>
    </row>
    <row r="132" spans="1:13" ht="15" customHeight="1" x14ac:dyDescent="0.25">
      <c r="A132" s="58">
        <v>8</v>
      </c>
      <c r="B132" s="140" t="s">
        <v>223</v>
      </c>
      <c r="C132" s="140" t="s">
        <v>59</v>
      </c>
      <c r="D132" s="61" t="s">
        <v>43</v>
      </c>
      <c r="E132" s="62">
        <v>36840</v>
      </c>
      <c r="F132" s="63">
        <v>43051200</v>
      </c>
      <c r="G132" s="64" t="s">
        <v>27</v>
      </c>
      <c r="H132" s="173" t="s">
        <v>211</v>
      </c>
      <c r="I132" s="174">
        <v>100</v>
      </c>
      <c r="J132" s="174">
        <v>125</v>
      </c>
      <c r="K132" s="175">
        <v>225</v>
      </c>
      <c r="L132" s="68">
        <v>44366</v>
      </c>
      <c r="M132" s="69">
        <f t="shared" si="7"/>
        <v>67.975830815709969</v>
      </c>
    </row>
    <row r="133" spans="1:13" ht="15" customHeight="1" x14ac:dyDescent="0.25">
      <c r="A133" s="58">
        <v>9</v>
      </c>
      <c r="B133" s="140" t="s">
        <v>224</v>
      </c>
      <c r="C133" s="140" t="s">
        <v>225</v>
      </c>
      <c r="D133" s="61" t="s">
        <v>21</v>
      </c>
      <c r="E133" s="62">
        <v>36826</v>
      </c>
      <c r="F133" s="63">
        <v>42877454</v>
      </c>
      <c r="G133" s="64" t="s">
        <v>27</v>
      </c>
      <c r="H133" s="173" t="s">
        <v>211</v>
      </c>
      <c r="I133" s="174">
        <v>93</v>
      </c>
      <c r="J133" s="174">
        <v>122</v>
      </c>
      <c r="K133" s="175">
        <v>215</v>
      </c>
      <c r="L133" s="68">
        <v>44457</v>
      </c>
      <c r="M133" s="69">
        <f t="shared" si="7"/>
        <v>64.954682779456192</v>
      </c>
    </row>
    <row r="134" spans="1:13" ht="15" customHeight="1" x14ac:dyDescent="0.25">
      <c r="A134" s="58">
        <v>10</v>
      </c>
      <c r="B134" s="140" t="s">
        <v>226</v>
      </c>
      <c r="C134" s="140" t="s">
        <v>48</v>
      </c>
      <c r="D134" s="61" t="s">
        <v>49</v>
      </c>
      <c r="E134" s="62">
        <v>34291</v>
      </c>
      <c r="F134" s="63">
        <v>37590256</v>
      </c>
      <c r="G134" s="64" t="s">
        <v>27</v>
      </c>
      <c r="H134" s="173" t="s">
        <v>211</v>
      </c>
      <c r="I134" s="174">
        <v>95</v>
      </c>
      <c r="J134" s="174">
        <v>120</v>
      </c>
      <c r="K134" s="175">
        <v>215</v>
      </c>
      <c r="L134" s="68">
        <v>44457</v>
      </c>
      <c r="M134" s="69">
        <f t="shared" si="7"/>
        <v>64.954682779456192</v>
      </c>
    </row>
    <row r="135" spans="1:13" ht="15.75" customHeight="1" x14ac:dyDescent="0.25">
      <c r="A135" s="58">
        <v>11</v>
      </c>
      <c r="B135" s="140" t="s">
        <v>227</v>
      </c>
      <c r="C135" s="140" t="s">
        <v>45</v>
      </c>
      <c r="D135" s="61" t="s">
        <v>25</v>
      </c>
      <c r="E135" s="62">
        <v>37545</v>
      </c>
      <c r="F135" s="63">
        <v>44333809</v>
      </c>
      <c r="G135" s="64" t="s">
        <v>17</v>
      </c>
      <c r="H135" s="173" t="s">
        <v>211</v>
      </c>
      <c r="I135" s="174">
        <v>95</v>
      </c>
      <c r="J135" s="174">
        <v>120</v>
      </c>
      <c r="K135" s="175">
        <v>215</v>
      </c>
      <c r="L135" s="68">
        <v>44504</v>
      </c>
      <c r="M135" s="69">
        <f>(K135/3.31)</f>
        <v>64.954682779456192</v>
      </c>
    </row>
    <row r="136" spans="1:13" ht="15" customHeight="1" x14ac:dyDescent="0.25">
      <c r="A136" s="58">
        <v>12</v>
      </c>
      <c r="B136" s="140" t="s">
        <v>228</v>
      </c>
      <c r="C136" s="140" t="s">
        <v>105</v>
      </c>
      <c r="D136" s="61" t="s">
        <v>106</v>
      </c>
      <c r="E136" s="62">
        <v>37956</v>
      </c>
      <c r="F136" s="63">
        <v>45410789</v>
      </c>
      <c r="G136" s="64" t="s">
        <v>17</v>
      </c>
      <c r="H136" s="173" t="s">
        <v>211</v>
      </c>
      <c r="I136" s="174">
        <v>92</v>
      </c>
      <c r="J136" s="174">
        <v>122</v>
      </c>
      <c r="K136" s="175">
        <v>214</v>
      </c>
      <c r="L136" s="68">
        <v>44504</v>
      </c>
      <c r="M136" s="69">
        <f>(K136/3.31)</f>
        <v>64.65256797583082</v>
      </c>
    </row>
    <row r="137" spans="1:13" ht="15.75" customHeight="1" x14ac:dyDescent="0.25">
      <c r="A137" s="58">
        <v>13</v>
      </c>
      <c r="B137" s="140" t="s">
        <v>229</v>
      </c>
      <c r="C137" s="140" t="s">
        <v>86</v>
      </c>
      <c r="D137" s="61" t="s">
        <v>43</v>
      </c>
      <c r="E137" s="62">
        <v>31193</v>
      </c>
      <c r="F137" s="63">
        <v>31446186</v>
      </c>
      <c r="G137" s="64" t="s">
        <v>27</v>
      </c>
      <c r="H137" s="173" t="s">
        <v>211</v>
      </c>
      <c r="I137" s="174">
        <v>95</v>
      </c>
      <c r="J137" s="174">
        <v>115</v>
      </c>
      <c r="K137" s="175">
        <v>210</v>
      </c>
      <c r="L137" s="68">
        <v>44464</v>
      </c>
      <c r="M137" s="69">
        <f>(K137/3.31)</f>
        <v>63.444108761329304</v>
      </c>
    </row>
    <row r="138" spans="1:13" ht="15.75" customHeight="1" x14ac:dyDescent="0.25">
      <c r="A138" s="58">
        <v>16</v>
      </c>
      <c r="B138" s="140" t="s">
        <v>230</v>
      </c>
      <c r="C138" s="140" t="s">
        <v>59</v>
      </c>
      <c r="D138" s="61" t="s">
        <v>43</v>
      </c>
      <c r="E138" s="62">
        <v>37859</v>
      </c>
      <c r="F138" s="63">
        <v>45014211</v>
      </c>
      <c r="G138" s="64" t="s">
        <v>17</v>
      </c>
      <c r="H138" s="173" t="s">
        <v>211</v>
      </c>
      <c r="I138" s="174">
        <v>88</v>
      </c>
      <c r="J138" s="174">
        <v>118</v>
      </c>
      <c r="K138" s="175">
        <v>206</v>
      </c>
      <c r="L138" s="68">
        <v>44504</v>
      </c>
      <c r="M138" s="69">
        <f>(K138/3.31)</f>
        <v>62.235649546827794</v>
      </c>
    </row>
    <row r="139" spans="1:13" ht="15" customHeight="1" x14ac:dyDescent="0.25">
      <c r="A139" s="58">
        <v>14</v>
      </c>
      <c r="B139" s="140" t="s">
        <v>231</v>
      </c>
      <c r="C139" s="140" t="s">
        <v>232</v>
      </c>
      <c r="D139" s="61" t="s">
        <v>43</v>
      </c>
      <c r="E139" s="62">
        <v>35710</v>
      </c>
      <c r="F139" s="63">
        <v>40638553</v>
      </c>
      <c r="G139" s="64" t="s">
        <v>27</v>
      </c>
      <c r="H139" s="173" t="s">
        <v>211</v>
      </c>
      <c r="I139" s="174">
        <v>90</v>
      </c>
      <c r="J139" s="174">
        <v>115</v>
      </c>
      <c r="K139" s="175">
        <v>205</v>
      </c>
      <c r="L139" s="68">
        <v>44408</v>
      </c>
      <c r="M139" s="69">
        <f t="shared" si="7"/>
        <v>61.933534743202415</v>
      </c>
    </row>
    <row r="140" spans="1:13" ht="15" customHeight="1" x14ac:dyDescent="0.25">
      <c r="A140" s="58">
        <v>15</v>
      </c>
      <c r="B140" s="140" t="s">
        <v>233</v>
      </c>
      <c r="C140" s="140" t="s">
        <v>135</v>
      </c>
      <c r="D140" s="61" t="s">
        <v>136</v>
      </c>
      <c r="E140" s="62">
        <v>38720</v>
      </c>
      <c r="F140" s="63">
        <v>46049632</v>
      </c>
      <c r="G140" s="64" t="s">
        <v>40</v>
      </c>
      <c r="H140" s="71" t="s">
        <v>211</v>
      </c>
      <c r="I140" s="66">
        <v>88</v>
      </c>
      <c r="J140" s="66">
        <v>115</v>
      </c>
      <c r="K140" s="67">
        <v>203</v>
      </c>
      <c r="L140" s="68">
        <v>44409</v>
      </c>
      <c r="M140" s="69">
        <f>(K140/3.31)</f>
        <v>61.329305135951664</v>
      </c>
    </row>
    <row r="141" spans="1:13" ht="15" customHeight="1" x14ac:dyDescent="0.25">
      <c r="A141" s="58">
        <v>17</v>
      </c>
      <c r="B141" s="140" t="s">
        <v>234</v>
      </c>
      <c r="C141" s="140" t="s">
        <v>232</v>
      </c>
      <c r="D141" s="61" t="s">
        <v>43</v>
      </c>
      <c r="E141" s="62">
        <v>35710</v>
      </c>
      <c r="F141" s="63">
        <v>40638552</v>
      </c>
      <c r="G141" s="64" t="s">
        <v>27</v>
      </c>
      <c r="H141" s="173" t="s">
        <v>211</v>
      </c>
      <c r="I141" s="174">
        <v>88</v>
      </c>
      <c r="J141" s="174">
        <v>110</v>
      </c>
      <c r="K141" s="175">
        <v>198</v>
      </c>
      <c r="L141" s="68">
        <v>44464</v>
      </c>
      <c r="M141" s="69">
        <f t="shared" si="7"/>
        <v>59.818731117824775</v>
      </c>
    </row>
    <row r="142" spans="1:13" ht="15" customHeight="1" x14ac:dyDescent="0.25">
      <c r="A142" s="58">
        <v>18</v>
      </c>
      <c r="B142" s="140" t="s">
        <v>235</v>
      </c>
      <c r="C142" s="140" t="s">
        <v>236</v>
      </c>
      <c r="D142" s="61" t="s">
        <v>43</v>
      </c>
      <c r="E142" s="62">
        <v>38536</v>
      </c>
      <c r="F142" s="63">
        <v>46634079</v>
      </c>
      <c r="G142" s="64" t="s">
        <v>22</v>
      </c>
      <c r="H142" s="71" t="s">
        <v>211</v>
      </c>
      <c r="I142" s="66">
        <v>87</v>
      </c>
      <c r="J142" s="66">
        <v>108</v>
      </c>
      <c r="K142" s="67">
        <v>195</v>
      </c>
      <c r="L142" s="68">
        <v>44504</v>
      </c>
      <c r="M142" s="69">
        <f>(K142/3.31)</f>
        <v>58.912386706948638</v>
      </c>
    </row>
    <row r="143" spans="1:13" ht="15" customHeight="1" x14ac:dyDescent="0.25">
      <c r="A143" s="58">
        <v>19</v>
      </c>
      <c r="B143" s="140" t="s">
        <v>237</v>
      </c>
      <c r="C143" s="140" t="s">
        <v>205</v>
      </c>
      <c r="D143" s="61" t="s">
        <v>43</v>
      </c>
      <c r="E143" s="62">
        <v>36915</v>
      </c>
      <c r="F143" s="63">
        <v>45355831</v>
      </c>
      <c r="G143" s="64" t="s">
        <v>17</v>
      </c>
      <c r="H143" s="173" t="s">
        <v>211</v>
      </c>
      <c r="I143" s="174">
        <v>82</v>
      </c>
      <c r="J143" s="174">
        <v>110</v>
      </c>
      <c r="K143" s="175">
        <v>192</v>
      </c>
      <c r="L143" s="68">
        <v>44464</v>
      </c>
      <c r="M143" s="69">
        <f>(K143/3.31)</f>
        <v>58.006042296072508</v>
      </c>
    </row>
    <row r="144" spans="1:13" ht="15" customHeight="1" x14ac:dyDescent="0.25">
      <c r="A144" s="58">
        <v>20</v>
      </c>
      <c r="B144" s="140" t="s">
        <v>238</v>
      </c>
      <c r="C144" s="140" t="s">
        <v>199</v>
      </c>
      <c r="D144" s="61" t="s">
        <v>65</v>
      </c>
      <c r="E144" s="62">
        <v>38168</v>
      </c>
      <c r="F144" s="63">
        <v>45924322</v>
      </c>
      <c r="G144" s="64" t="s">
        <v>22</v>
      </c>
      <c r="H144" s="173" t="s">
        <v>211</v>
      </c>
      <c r="I144" s="174">
        <v>85</v>
      </c>
      <c r="J144" s="174">
        <v>105</v>
      </c>
      <c r="K144" s="175">
        <v>190</v>
      </c>
      <c r="L144" s="68">
        <v>44457</v>
      </c>
      <c r="M144" s="69">
        <f t="shared" si="7"/>
        <v>57.401812688821749</v>
      </c>
    </row>
    <row r="145" spans="1:13" ht="15" customHeight="1" x14ac:dyDescent="0.25">
      <c r="A145" s="58">
        <v>21</v>
      </c>
      <c r="B145" s="140" t="s">
        <v>239</v>
      </c>
      <c r="C145" s="140" t="s">
        <v>95</v>
      </c>
      <c r="D145" s="61" t="s">
        <v>43</v>
      </c>
      <c r="E145" s="62">
        <v>38311</v>
      </c>
      <c r="F145" s="63">
        <v>46266749</v>
      </c>
      <c r="G145" s="64" t="s">
        <v>22</v>
      </c>
      <c r="H145" s="71" t="s">
        <v>211</v>
      </c>
      <c r="I145" s="66">
        <v>85</v>
      </c>
      <c r="J145" s="66">
        <v>105</v>
      </c>
      <c r="K145" s="67">
        <v>190</v>
      </c>
      <c r="L145" s="68">
        <v>44541</v>
      </c>
      <c r="M145" s="69">
        <f t="shared" si="7"/>
        <v>57.401812688821749</v>
      </c>
    </row>
    <row r="146" spans="1:13" ht="15" customHeight="1" x14ac:dyDescent="0.25">
      <c r="A146" s="58">
        <v>22</v>
      </c>
      <c r="B146" s="140" t="s">
        <v>240</v>
      </c>
      <c r="C146" s="140" t="s">
        <v>225</v>
      </c>
      <c r="D146" s="61" t="s">
        <v>21</v>
      </c>
      <c r="E146" s="62">
        <v>38047</v>
      </c>
      <c r="F146" s="63">
        <v>45689451</v>
      </c>
      <c r="G146" s="64" t="s">
        <v>22</v>
      </c>
      <c r="H146" s="71" t="s">
        <v>211</v>
      </c>
      <c r="I146" s="66">
        <v>85</v>
      </c>
      <c r="J146" s="66">
        <v>100</v>
      </c>
      <c r="K146" s="67">
        <v>185</v>
      </c>
      <c r="L146" s="68">
        <v>44504</v>
      </c>
      <c r="M146" s="69">
        <f t="shared" si="7"/>
        <v>55.891238670694861</v>
      </c>
    </row>
    <row r="147" spans="1:13" ht="15.75" customHeight="1" x14ac:dyDescent="0.25">
      <c r="A147" s="58">
        <v>23</v>
      </c>
      <c r="B147" s="140" t="s">
        <v>241</v>
      </c>
      <c r="C147" s="140" t="s">
        <v>242</v>
      </c>
      <c r="D147" s="61" t="s">
        <v>243</v>
      </c>
      <c r="E147" s="62">
        <v>38873</v>
      </c>
      <c r="F147" s="63">
        <v>46986985</v>
      </c>
      <c r="G147" s="64" t="s">
        <v>40</v>
      </c>
      <c r="H147" s="71" t="s">
        <v>211</v>
      </c>
      <c r="I147" s="66">
        <v>81</v>
      </c>
      <c r="J147" s="66">
        <v>101</v>
      </c>
      <c r="K147" s="67">
        <v>182</v>
      </c>
      <c r="L147" s="68">
        <v>44504</v>
      </c>
      <c r="M147" s="69">
        <f t="shared" si="7"/>
        <v>54.984894259818731</v>
      </c>
    </row>
    <row r="148" spans="1:13" ht="15" customHeight="1" x14ac:dyDescent="0.25">
      <c r="A148" s="58">
        <v>24</v>
      </c>
      <c r="B148" s="140" t="s">
        <v>244</v>
      </c>
      <c r="C148" s="140" t="s">
        <v>225</v>
      </c>
      <c r="D148" s="61" t="s">
        <v>21</v>
      </c>
      <c r="E148" s="62">
        <v>37634</v>
      </c>
      <c r="F148" s="63">
        <v>44599542</v>
      </c>
      <c r="G148" s="64" t="s">
        <v>17</v>
      </c>
      <c r="H148" s="71" t="s">
        <v>211</v>
      </c>
      <c r="I148" s="66">
        <v>80</v>
      </c>
      <c r="J148" s="66">
        <v>100</v>
      </c>
      <c r="K148" s="67">
        <v>180</v>
      </c>
      <c r="L148" s="68">
        <v>44457</v>
      </c>
      <c r="M148" s="69">
        <f t="shared" si="7"/>
        <v>54.380664652567972</v>
      </c>
    </row>
    <row r="149" spans="1:13" ht="15" customHeight="1" x14ac:dyDescent="0.25">
      <c r="A149" s="58">
        <v>25</v>
      </c>
      <c r="B149" s="140" t="s">
        <v>245</v>
      </c>
      <c r="C149" s="140" t="s">
        <v>217</v>
      </c>
      <c r="D149" s="61" t="s">
        <v>218</v>
      </c>
      <c r="E149" s="62">
        <v>38214</v>
      </c>
      <c r="F149" s="63">
        <v>45879152</v>
      </c>
      <c r="G149" s="95" t="s">
        <v>22</v>
      </c>
      <c r="H149" s="71" t="s">
        <v>211</v>
      </c>
      <c r="I149" s="66">
        <v>74</v>
      </c>
      <c r="J149" s="66">
        <v>100</v>
      </c>
      <c r="K149" s="67">
        <v>174</v>
      </c>
      <c r="L149" s="68">
        <v>44541</v>
      </c>
      <c r="M149" s="69">
        <f t="shared" si="7"/>
        <v>52.567975830815712</v>
      </c>
    </row>
    <row r="150" spans="1:13" ht="15" customHeight="1" x14ac:dyDescent="0.25">
      <c r="A150" s="32">
        <v>26</v>
      </c>
      <c r="B150" s="34" t="s">
        <v>246</v>
      </c>
      <c r="C150" s="34" t="s">
        <v>135</v>
      </c>
      <c r="D150" s="35" t="s">
        <v>136</v>
      </c>
      <c r="E150" s="36">
        <v>38718</v>
      </c>
      <c r="F150" s="37">
        <v>46049960</v>
      </c>
      <c r="G150" s="38" t="s">
        <v>40</v>
      </c>
      <c r="H150" s="76" t="s">
        <v>211</v>
      </c>
      <c r="I150" s="40">
        <v>75</v>
      </c>
      <c r="J150" s="40">
        <v>85</v>
      </c>
      <c r="K150" s="41">
        <v>160</v>
      </c>
      <c r="L150" s="42">
        <v>44318</v>
      </c>
      <c r="M150" s="69">
        <f t="shared" si="7"/>
        <v>48.338368580060425</v>
      </c>
    </row>
    <row r="151" spans="1:13" ht="15" customHeight="1" x14ac:dyDescent="0.25">
      <c r="A151" s="58">
        <v>27</v>
      </c>
      <c r="B151" s="140" t="s">
        <v>247</v>
      </c>
      <c r="C151" s="140" t="s">
        <v>116</v>
      </c>
      <c r="D151" s="61" t="s">
        <v>117</v>
      </c>
      <c r="E151" s="62">
        <v>38727</v>
      </c>
      <c r="F151" s="63">
        <v>47078986</v>
      </c>
      <c r="G151" s="95" t="s">
        <v>40</v>
      </c>
      <c r="H151" s="71" t="s">
        <v>211</v>
      </c>
      <c r="I151" s="66">
        <v>72</v>
      </c>
      <c r="J151" s="66">
        <v>85</v>
      </c>
      <c r="K151" s="67">
        <v>157</v>
      </c>
      <c r="L151" s="68">
        <v>44504</v>
      </c>
      <c r="M151" s="69">
        <f t="shared" si="7"/>
        <v>47.432024169184288</v>
      </c>
    </row>
    <row r="152" spans="1:13" ht="15" customHeight="1" x14ac:dyDescent="0.25">
      <c r="A152" s="58">
        <v>28</v>
      </c>
      <c r="B152" s="140" t="s">
        <v>248</v>
      </c>
      <c r="C152" s="140" t="s">
        <v>86</v>
      </c>
      <c r="D152" s="61" t="s">
        <v>43</v>
      </c>
      <c r="E152" s="62">
        <v>37949</v>
      </c>
      <c r="F152" s="63">
        <v>45394926</v>
      </c>
      <c r="G152" s="95" t="s">
        <v>17</v>
      </c>
      <c r="H152" s="71" t="s">
        <v>211</v>
      </c>
      <c r="I152" s="66">
        <v>62</v>
      </c>
      <c r="J152" s="66">
        <v>87</v>
      </c>
      <c r="K152" s="67">
        <v>149</v>
      </c>
      <c r="L152" s="68">
        <v>44464</v>
      </c>
      <c r="M152" s="69">
        <f t="shared" si="7"/>
        <v>45.015105740181269</v>
      </c>
    </row>
    <row r="153" spans="1:13" ht="15" customHeight="1" thickBot="1" x14ac:dyDescent="0.3">
      <c r="A153" s="123">
        <v>29</v>
      </c>
      <c r="B153" s="168" t="s">
        <v>249</v>
      </c>
      <c r="C153" s="168" t="s">
        <v>86</v>
      </c>
      <c r="D153" s="126" t="s">
        <v>43</v>
      </c>
      <c r="E153" s="127">
        <v>39114</v>
      </c>
      <c r="F153" s="128">
        <v>47880416</v>
      </c>
      <c r="G153" s="135" t="s">
        <v>40</v>
      </c>
      <c r="H153" s="130" t="s">
        <v>211</v>
      </c>
      <c r="I153" s="131">
        <v>45</v>
      </c>
      <c r="J153" s="131">
        <v>57</v>
      </c>
      <c r="K153" s="132">
        <v>102</v>
      </c>
      <c r="L153" s="176">
        <v>44464</v>
      </c>
      <c r="M153" s="122">
        <f t="shared" si="7"/>
        <v>30.815709969788518</v>
      </c>
    </row>
    <row r="154" spans="1:13" ht="15" customHeight="1" x14ac:dyDescent="0.25">
      <c r="A154" s="20">
        <v>1</v>
      </c>
      <c r="B154" s="22" t="s">
        <v>250</v>
      </c>
      <c r="C154" s="22" t="s">
        <v>42</v>
      </c>
      <c r="D154" s="23" t="s">
        <v>43</v>
      </c>
      <c r="E154" s="137">
        <v>35482</v>
      </c>
      <c r="F154" s="25">
        <v>40257878</v>
      </c>
      <c r="G154" s="86" t="s">
        <v>27</v>
      </c>
      <c r="H154" s="57" t="s">
        <v>251</v>
      </c>
      <c r="I154" s="28">
        <v>120</v>
      </c>
      <c r="J154" s="28">
        <v>156</v>
      </c>
      <c r="K154" s="29">
        <v>276</v>
      </c>
      <c r="L154" s="82">
        <v>44457</v>
      </c>
      <c r="M154" s="31">
        <f t="shared" ref="M154:M181" si="8">(K154/3.48)</f>
        <v>79.310344827586206</v>
      </c>
    </row>
    <row r="155" spans="1:13" ht="15" customHeight="1" x14ac:dyDescent="0.25">
      <c r="A155" s="58">
        <v>2</v>
      </c>
      <c r="B155" s="140" t="s">
        <v>252</v>
      </c>
      <c r="C155" s="140" t="s">
        <v>20</v>
      </c>
      <c r="D155" s="61" t="s">
        <v>21</v>
      </c>
      <c r="E155" s="62">
        <v>36481</v>
      </c>
      <c r="F155" s="63">
        <v>41903594</v>
      </c>
      <c r="G155" s="95" t="s">
        <v>27</v>
      </c>
      <c r="H155" s="71" t="s">
        <v>251</v>
      </c>
      <c r="I155" s="66">
        <v>128</v>
      </c>
      <c r="J155" s="66">
        <v>148</v>
      </c>
      <c r="K155" s="67">
        <v>276</v>
      </c>
      <c r="L155" s="68">
        <v>44504</v>
      </c>
      <c r="M155" s="69">
        <f t="shared" si="8"/>
        <v>79.310344827586206</v>
      </c>
    </row>
    <row r="156" spans="1:13" ht="15" customHeight="1" x14ac:dyDescent="0.25">
      <c r="A156" s="58">
        <v>3</v>
      </c>
      <c r="B156" s="140" t="s">
        <v>253</v>
      </c>
      <c r="C156" s="140" t="s">
        <v>213</v>
      </c>
      <c r="D156" s="61" t="s">
        <v>214</v>
      </c>
      <c r="E156" s="62">
        <v>35180</v>
      </c>
      <c r="F156" s="63">
        <v>39575303</v>
      </c>
      <c r="G156" s="95" t="s">
        <v>27</v>
      </c>
      <c r="H156" s="71" t="s">
        <v>251</v>
      </c>
      <c r="I156" s="66">
        <v>118</v>
      </c>
      <c r="J156" s="66">
        <v>157</v>
      </c>
      <c r="K156" s="67">
        <v>275</v>
      </c>
      <c r="L156" s="68">
        <v>44268</v>
      </c>
      <c r="M156" s="69">
        <f t="shared" si="8"/>
        <v>79.022988505747122</v>
      </c>
    </row>
    <row r="157" spans="1:13" ht="15" customHeight="1" x14ac:dyDescent="0.25">
      <c r="A157" s="58">
        <v>4</v>
      </c>
      <c r="B157" s="140" t="s">
        <v>254</v>
      </c>
      <c r="C157" s="140" t="s">
        <v>45</v>
      </c>
      <c r="D157" s="61" t="s">
        <v>25</v>
      </c>
      <c r="E157" s="110">
        <v>37884</v>
      </c>
      <c r="F157" s="63">
        <v>43666283</v>
      </c>
      <c r="G157" s="95" t="s">
        <v>17</v>
      </c>
      <c r="H157" s="71" t="s">
        <v>251</v>
      </c>
      <c r="I157" s="66">
        <v>121</v>
      </c>
      <c r="J157" s="66">
        <v>150</v>
      </c>
      <c r="K157" s="67">
        <v>271</v>
      </c>
      <c r="L157" s="68">
        <v>44504</v>
      </c>
      <c r="M157" s="69">
        <f t="shared" si="8"/>
        <v>77.8735632183908</v>
      </c>
    </row>
    <row r="158" spans="1:13" ht="15" customHeight="1" x14ac:dyDescent="0.25">
      <c r="A158" s="58">
        <v>5</v>
      </c>
      <c r="B158" s="140" t="s">
        <v>255</v>
      </c>
      <c r="C158" s="140" t="s">
        <v>59</v>
      </c>
      <c r="D158" s="61" t="s">
        <v>43</v>
      </c>
      <c r="E158" s="62">
        <v>36840</v>
      </c>
      <c r="F158" s="63">
        <v>43051200</v>
      </c>
      <c r="G158" s="64" t="s">
        <v>27</v>
      </c>
      <c r="H158" s="173" t="s">
        <v>251</v>
      </c>
      <c r="I158" s="174">
        <v>105</v>
      </c>
      <c r="J158" s="174">
        <v>140</v>
      </c>
      <c r="K158" s="175">
        <v>245</v>
      </c>
      <c r="L158" s="68">
        <v>44541</v>
      </c>
      <c r="M158" s="69">
        <f t="shared" si="8"/>
        <v>70.402298850574709</v>
      </c>
    </row>
    <row r="159" spans="1:13" ht="15" customHeight="1" x14ac:dyDescent="0.25">
      <c r="A159" s="58">
        <v>6</v>
      </c>
      <c r="B159" s="140" t="s">
        <v>256</v>
      </c>
      <c r="C159" s="140" t="s">
        <v>33</v>
      </c>
      <c r="D159" s="61" t="s">
        <v>21</v>
      </c>
      <c r="E159" s="110">
        <v>32178</v>
      </c>
      <c r="F159" s="63">
        <v>33545599</v>
      </c>
      <c r="G159" s="95" t="s">
        <v>27</v>
      </c>
      <c r="H159" s="173" t="s">
        <v>251</v>
      </c>
      <c r="I159" s="174">
        <v>110</v>
      </c>
      <c r="J159" s="174">
        <v>132</v>
      </c>
      <c r="K159" s="175">
        <v>242</v>
      </c>
      <c r="L159" s="68">
        <v>44457</v>
      </c>
      <c r="M159" s="69">
        <f t="shared" si="8"/>
        <v>69.540229885057471</v>
      </c>
    </row>
    <row r="160" spans="1:13" ht="15" customHeight="1" x14ac:dyDescent="0.25">
      <c r="A160" s="58">
        <v>7</v>
      </c>
      <c r="B160" s="140" t="s">
        <v>257</v>
      </c>
      <c r="C160" s="140" t="s">
        <v>213</v>
      </c>
      <c r="D160" s="61" t="s">
        <v>214</v>
      </c>
      <c r="E160" s="62">
        <v>36295</v>
      </c>
      <c r="F160" s="63">
        <v>41816738</v>
      </c>
      <c r="G160" s="95" t="s">
        <v>27</v>
      </c>
      <c r="H160" s="71" t="s">
        <v>251</v>
      </c>
      <c r="I160" s="66">
        <v>100</v>
      </c>
      <c r="J160" s="66">
        <v>135</v>
      </c>
      <c r="K160" s="67">
        <v>235</v>
      </c>
      <c r="L160" s="68">
        <v>44541</v>
      </c>
      <c r="M160" s="69">
        <f>(K160/3.48)</f>
        <v>67.52873563218391</v>
      </c>
    </row>
    <row r="161" spans="1:13" ht="15" customHeight="1" x14ac:dyDescent="0.25">
      <c r="A161" s="58">
        <v>8</v>
      </c>
      <c r="B161" s="140" t="s">
        <v>258</v>
      </c>
      <c r="C161" s="140" t="s">
        <v>135</v>
      </c>
      <c r="D161" s="61" t="s">
        <v>136</v>
      </c>
      <c r="E161" s="110">
        <v>37757</v>
      </c>
      <c r="F161" s="63">
        <v>44920604</v>
      </c>
      <c r="G161" s="95" t="s">
        <v>17</v>
      </c>
      <c r="H161" s="71" t="s">
        <v>251</v>
      </c>
      <c r="I161" s="66">
        <v>100</v>
      </c>
      <c r="J161" s="66">
        <v>133</v>
      </c>
      <c r="K161" s="67">
        <v>233</v>
      </c>
      <c r="L161" s="68">
        <v>44318</v>
      </c>
      <c r="M161" s="69">
        <f t="shared" si="8"/>
        <v>66.954022988505741</v>
      </c>
    </row>
    <row r="162" spans="1:13" ht="15" customHeight="1" x14ac:dyDescent="0.25">
      <c r="A162" s="58">
        <v>9</v>
      </c>
      <c r="B162" s="140" t="s">
        <v>259</v>
      </c>
      <c r="C162" s="140" t="s">
        <v>182</v>
      </c>
      <c r="D162" s="61" t="s">
        <v>43</v>
      </c>
      <c r="E162" s="62">
        <v>31348</v>
      </c>
      <c r="F162" s="63">
        <v>31895859</v>
      </c>
      <c r="G162" s="95" t="s">
        <v>27</v>
      </c>
      <c r="H162" s="71" t="s">
        <v>251</v>
      </c>
      <c r="I162" s="66">
        <v>103</v>
      </c>
      <c r="J162" s="66">
        <v>127</v>
      </c>
      <c r="K162" s="67">
        <v>230</v>
      </c>
      <c r="L162" s="68">
        <v>44365</v>
      </c>
      <c r="M162" s="69">
        <f t="shared" si="8"/>
        <v>66.091954022988503</v>
      </c>
    </row>
    <row r="163" spans="1:13" ht="15" customHeight="1" x14ac:dyDescent="0.25">
      <c r="A163" s="58">
        <v>10</v>
      </c>
      <c r="B163" s="140" t="s">
        <v>260</v>
      </c>
      <c r="C163" s="140" t="s">
        <v>64</v>
      </c>
      <c r="D163" s="61" t="s">
        <v>65</v>
      </c>
      <c r="E163" s="62">
        <v>34437</v>
      </c>
      <c r="F163" s="63">
        <v>37959208</v>
      </c>
      <c r="G163" s="95" t="s">
        <v>27</v>
      </c>
      <c r="H163" s="71" t="s">
        <v>251</v>
      </c>
      <c r="I163" s="66">
        <v>100</v>
      </c>
      <c r="J163" s="66">
        <v>130</v>
      </c>
      <c r="K163" s="67">
        <v>230</v>
      </c>
      <c r="L163" s="68">
        <v>44457</v>
      </c>
      <c r="M163" s="69">
        <f t="shared" si="8"/>
        <v>66.091954022988503</v>
      </c>
    </row>
    <row r="164" spans="1:13" ht="15" customHeight="1" x14ac:dyDescent="0.25">
      <c r="A164" s="58">
        <v>11</v>
      </c>
      <c r="B164" s="140" t="s">
        <v>261</v>
      </c>
      <c r="C164" s="140" t="s">
        <v>262</v>
      </c>
      <c r="D164" s="61" t="s">
        <v>139</v>
      </c>
      <c r="E164" s="62">
        <v>35810</v>
      </c>
      <c r="F164" s="63">
        <v>40960106</v>
      </c>
      <c r="G164" s="95" t="s">
        <v>27</v>
      </c>
      <c r="H164" s="71" t="s">
        <v>251</v>
      </c>
      <c r="I164" s="66">
        <v>101</v>
      </c>
      <c r="J164" s="66">
        <v>125</v>
      </c>
      <c r="K164" s="67">
        <v>226</v>
      </c>
      <c r="L164" s="68">
        <v>44457</v>
      </c>
      <c r="M164" s="69">
        <f>(K164/3.48)</f>
        <v>64.94252873563218</v>
      </c>
    </row>
    <row r="165" spans="1:13" ht="15" customHeight="1" x14ac:dyDescent="0.25">
      <c r="A165" s="58">
        <v>12</v>
      </c>
      <c r="B165" s="140" t="s">
        <v>263</v>
      </c>
      <c r="C165" s="140" t="s">
        <v>45</v>
      </c>
      <c r="D165" s="61" t="s">
        <v>25</v>
      </c>
      <c r="E165" s="62">
        <v>38480</v>
      </c>
      <c r="F165" s="63">
        <v>45888476</v>
      </c>
      <c r="G165" s="95" t="s">
        <v>22</v>
      </c>
      <c r="H165" s="71" t="s">
        <v>251</v>
      </c>
      <c r="I165" s="66">
        <v>101</v>
      </c>
      <c r="J165" s="66">
        <v>121</v>
      </c>
      <c r="K165" s="67">
        <v>222</v>
      </c>
      <c r="L165" s="68">
        <v>44457</v>
      </c>
      <c r="M165" s="69">
        <f>(K165/3.48)</f>
        <v>63.793103448275865</v>
      </c>
    </row>
    <row r="166" spans="1:13" ht="15" customHeight="1" x14ac:dyDescent="0.25">
      <c r="A166" s="58">
        <v>13</v>
      </c>
      <c r="B166" s="140" t="s">
        <v>264</v>
      </c>
      <c r="C166" s="140" t="s">
        <v>15</v>
      </c>
      <c r="D166" s="61" t="s">
        <v>16</v>
      </c>
      <c r="E166" s="62">
        <v>37738</v>
      </c>
      <c r="F166" s="63">
        <v>44826490</v>
      </c>
      <c r="G166" s="95" t="s">
        <v>17</v>
      </c>
      <c r="H166" s="71" t="s">
        <v>251</v>
      </c>
      <c r="I166" s="66">
        <v>96</v>
      </c>
      <c r="J166" s="66">
        <v>124</v>
      </c>
      <c r="K166" s="67">
        <v>220</v>
      </c>
      <c r="L166" s="68">
        <v>44366</v>
      </c>
      <c r="M166" s="69">
        <f t="shared" si="8"/>
        <v>63.218390804597703</v>
      </c>
    </row>
    <row r="167" spans="1:13" ht="15" customHeight="1" x14ac:dyDescent="0.25">
      <c r="A167" s="58">
        <v>14</v>
      </c>
      <c r="B167" s="140" t="s">
        <v>265</v>
      </c>
      <c r="C167" s="140" t="s">
        <v>15</v>
      </c>
      <c r="D167" s="61" t="s">
        <v>16</v>
      </c>
      <c r="E167" s="62">
        <v>37780</v>
      </c>
      <c r="F167" s="63">
        <v>44826094</v>
      </c>
      <c r="G167" s="95" t="s">
        <v>17</v>
      </c>
      <c r="H167" s="71" t="s">
        <v>251</v>
      </c>
      <c r="I167" s="66">
        <v>96</v>
      </c>
      <c r="J167" s="66">
        <v>120</v>
      </c>
      <c r="K167" s="67">
        <v>216</v>
      </c>
      <c r="L167" s="68">
        <v>44310</v>
      </c>
      <c r="M167" s="69">
        <f t="shared" si="8"/>
        <v>62.068965517241381</v>
      </c>
    </row>
    <row r="168" spans="1:13" ht="15" customHeight="1" x14ac:dyDescent="0.25">
      <c r="A168" s="58">
        <v>15</v>
      </c>
      <c r="B168" s="140" t="s">
        <v>266</v>
      </c>
      <c r="C168" s="140" t="s">
        <v>48</v>
      </c>
      <c r="D168" s="61" t="s">
        <v>49</v>
      </c>
      <c r="E168" s="62">
        <v>36925</v>
      </c>
      <c r="F168" s="63">
        <v>43071890</v>
      </c>
      <c r="G168" s="95" t="s">
        <v>17</v>
      </c>
      <c r="H168" s="71" t="s">
        <v>251</v>
      </c>
      <c r="I168" s="66">
        <v>95</v>
      </c>
      <c r="J168" s="66">
        <v>115</v>
      </c>
      <c r="K168" s="67">
        <v>210</v>
      </c>
      <c r="L168" s="68">
        <v>44457</v>
      </c>
      <c r="M168" s="69">
        <f t="shared" si="8"/>
        <v>60.344827586206897</v>
      </c>
    </row>
    <row r="169" spans="1:13" ht="15" customHeight="1" x14ac:dyDescent="0.25">
      <c r="A169" s="58">
        <v>16</v>
      </c>
      <c r="B169" s="140" t="s">
        <v>267</v>
      </c>
      <c r="C169" s="140" t="s">
        <v>262</v>
      </c>
      <c r="D169" s="61" t="s">
        <v>139</v>
      </c>
      <c r="E169" s="62">
        <v>37643</v>
      </c>
      <c r="F169" s="63">
        <v>44324996</v>
      </c>
      <c r="G169" s="95" t="s">
        <v>17</v>
      </c>
      <c r="H169" s="71" t="s">
        <v>251</v>
      </c>
      <c r="I169" s="66">
        <v>96</v>
      </c>
      <c r="J169" s="66">
        <v>113</v>
      </c>
      <c r="K169" s="67">
        <v>209</v>
      </c>
      <c r="L169" s="68">
        <v>44457</v>
      </c>
      <c r="M169" s="69">
        <f t="shared" si="8"/>
        <v>60.05747126436782</v>
      </c>
    </row>
    <row r="170" spans="1:13" ht="15" customHeight="1" x14ac:dyDescent="0.25">
      <c r="A170" s="58">
        <v>17</v>
      </c>
      <c r="B170" s="140" t="s">
        <v>268</v>
      </c>
      <c r="C170" s="140" t="s">
        <v>217</v>
      </c>
      <c r="D170" s="61" t="s">
        <v>218</v>
      </c>
      <c r="E170" s="62">
        <v>38443</v>
      </c>
      <c r="F170" s="63">
        <v>46606707</v>
      </c>
      <c r="G170" s="95" t="s">
        <v>22</v>
      </c>
      <c r="H170" s="71" t="s">
        <v>251</v>
      </c>
      <c r="I170" s="66">
        <v>94</v>
      </c>
      <c r="J170" s="66">
        <v>115</v>
      </c>
      <c r="K170" s="67">
        <v>209</v>
      </c>
      <c r="L170" s="68">
        <v>44504</v>
      </c>
      <c r="M170" s="69">
        <f>(K170/3.48)</f>
        <v>60.05747126436782</v>
      </c>
    </row>
    <row r="171" spans="1:13" ht="15" customHeight="1" x14ac:dyDescent="0.25">
      <c r="A171" s="58">
        <v>18</v>
      </c>
      <c r="B171" s="140" t="s">
        <v>269</v>
      </c>
      <c r="C171" s="140" t="s">
        <v>163</v>
      </c>
      <c r="D171" s="61" t="s">
        <v>164</v>
      </c>
      <c r="E171" s="62">
        <v>38430</v>
      </c>
      <c r="F171" s="63">
        <v>46397213</v>
      </c>
      <c r="G171" s="95" t="s">
        <v>22</v>
      </c>
      <c r="H171" s="71" t="s">
        <v>251</v>
      </c>
      <c r="I171" s="66">
        <v>90</v>
      </c>
      <c r="J171" s="66">
        <v>117</v>
      </c>
      <c r="K171" s="67">
        <v>207</v>
      </c>
      <c r="L171" s="68">
        <v>44541</v>
      </c>
      <c r="M171" s="69">
        <f>(K171/3.48)</f>
        <v>59.482758620689658</v>
      </c>
    </row>
    <row r="172" spans="1:13" ht="15" customHeight="1" x14ac:dyDescent="0.25">
      <c r="A172" s="58">
        <v>19</v>
      </c>
      <c r="B172" s="140" t="s">
        <v>270</v>
      </c>
      <c r="C172" s="140" t="s">
        <v>15</v>
      </c>
      <c r="D172" s="61" t="s">
        <v>16</v>
      </c>
      <c r="E172" s="62">
        <v>38364</v>
      </c>
      <c r="F172" s="63">
        <v>46923099</v>
      </c>
      <c r="G172" s="95" t="s">
        <v>22</v>
      </c>
      <c r="H172" s="71" t="s">
        <v>251</v>
      </c>
      <c r="I172" s="66">
        <v>90</v>
      </c>
      <c r="J172" s="66">
        <v>116</v>
      </c>
      <c r="K172" s="67">
        <v>206</v>
      </c>
      <c r="L172" s="68">
        <v>44541</v>
      </c>
      <c r="M172" s="69">
        <f>(K172/3.48)</f>
        <v>59.195402298850574</v>
      </c>
    </row>
    <row r="173" spans="1:13" ht="15" customHeight="1" x14ac:dyDescent="0.25">
      <c r="A173" s="58">
        <v>20</v>
      </c>
      <c r="B173" s="140" t="s">
        <v>271</v>
      </c>
      <c r="C173" s="140" t="s">
        <v>225</v>
      </c>
      <c r="D173" s="61" t="s">
        <v>21</v>
      </c>
      <c r="E173" s="62">
        <v>36826</v>
      </c>
      <c r="F173" s="63">
        <v>42877454</v>
      </c>
      <c r="G173" s="95" t="s">
        <v>27</v>
      </c>
      <c r="H173" s="71" t="s">
        <v>251</v>
      </c>
      <c r="I173" s="66">
        <v>85</v>
      </c>
      <c r="J173" s="66">
        <v>116</v>
      </c>
      <c r="K173" s="67">
        <v>201</v>
      </c>
      <c r="L173" s="68">
        <v>44408</v>
      </c>
      <c r="M173" s="69">
        <f t="shared" si="8"/>
        <v>57.758620689655174</v>
      </c>
    </row>
    <row r="174" spans="1:13" ht="15" customHeight="1" x14ac:dyDescent="0.25">
      <c r="A174" s="58">
        <v>21</v>
      </c>
      <c r="B174" s="140" t="s">
        <v>272</v>
      </c>
      <c r="C174" s="140" t="s">
        <v>236</v>
      </c>
      <c r="D174" s="61" t="s">
        <v>43</v>
      </c>
      <c r="E174" s="62">
        <v>38536</v>
      </c>
      <c r="F174" s="63">
        <v>46634079</v>
      </c>
      <c r="G174" s="64" t="s">
        <v>22</v>
      </c>
      <c r="H174" s="71" t="s">
        <v>251</v>
      </c>
      <c r="I174" s="66">
        <v>85</v>
      </c>
      <c r="J174" s="66">
        <v>108</v>
      </c>
      <c r="K174" s="67">
        <v>193</v>
      </c>
      <c r="L174" s="68">
        <v>44541</v>
      </c>
      <c r="M174" s="69">
        <f t="shared" si="8"/>
        <v>55.459770114942529</v>
      </c>
    </row>
    <row r="175" spans="1:13" ht="15" customHeight="1" x14ac:dyDescent="0.25">
      <c r="A175" s="58">
        <v>22</v>
      </c>
      <c r="B175" s="140" t="s">
        <v>273</v>
      </c>
      <c r="C175" s="140" t="s">
        <v>45</v>
      </c>
      <c r="D175" s="61" t="s">
        <v>25</v>
      </c>
      <c r="E175" s="62">
        <v>38139</v>
      </c>
      <c r="F175" s="63">
        <v>45718095</v>
      </c>
      <c r="G175" s="95" t="s">
        <v>22</v>
      </c>
      <c r="H175" s="71" t="s">
        <v>251</v>
      </c>
      <c r="I175" s="66">
        <v>84</v>
      </c>
      <c r="J175" s="66">
        <v>108</v>
      </c>
      <c r="K175" s="67">
        <v>192</v>
      </c>
      <c r="L175" s="68">
        <v>44408</v>
      </c>
      <c r="M175" s="69">
        <f t="shared" si="8"/>
        <v>55.172413793103452</v>
      </c>
    </row>
    <row r="176" spans="1:13" ht="15.75" customHeight="1" x14ac:dyDescent="0.25">
      <c r="A176" s="58">
        <v>23</v>
      </c>
      <c r="B176" s="140" t="s">
        <v>274</v>
      </c>
      <c r="C176" s="140" t="s">
        <v>33</v>
      </c>
      <c r="D176" s="61" t="s">
        <v>21</v>
      </c>
      <c r="E176" s="62">
        <v>37970</v>
      </c>
      <c r="F176" s="63">
        <v>45389101</v>
      </c>
      <c r="G176" s="95" t="s">
        <v>17</v>
      </c>
      <c r="H176" s="71" t="s">
        <v>251</v>
      </c>
      <c r="I176" s="66">
        <v>90</v>
      </c>
      <c r="J176" s="66">
        <v>102</v>
      </c>
      <c r="K176" s="67">
        <v>192</v>
      </c>
      <c r="L176" s="68">
        <v>44457</v>
      </c>
      <c r="M176" s="69">
        <f t="shared" si="8"/>
        <v>55.172413793103452</v>
      </c>
    </row>
    <row r="177" spans="1:13" ht="15" customHeight="1" x14ac:dyDescent="0.25">
      <c r="A177" s="58">
        <v>24</v>
      </c>
      <c r="B177" s="140" t="s">
        <v>275</v>
      </c>
      <c r="C177" s="140" t="s">
        <v>64</v>
      </c>
      <c r="D177" s="61" t="s">
        <v>65</v>
      </c>
      <c r="E177" s="62">
        <v>38176</v>
      </c>
      <c r="F177" s="63">
        <v>45109012</v>
      </c>
      <c r="G177" s="95" t="s">
        <v>22</v>
      </c>
      <c r="H177" s="71" t="s">
        <v>251</v>
      </c>
      <c r="I177" s="66">
        <v>86</v>
      </c>
      <c r="J177" s="66">
        <v>106</v>
      </c>
      <c r="K177" s="67">
        <v>192</v>
      </c>
      <c r="L177" s="68">
        <v>44504</v>
      </c>
      <c r="M177" s="69">
        <f t="shared" si="8"/>
        <v>55.172413793103452</v>
      </c>
    </row>
    <row r="178" spans="1:13" ht="15" customHeight="1" x14ac:dyDescent="0.25">
      <c r="A178" s="58">
        <v>25</v>
      </c>
      <c r="B178" s="140" t="s">
        <v>276</v>
      </c>
      <c r="C178" s="140" t="s">
        <v>95</v>
      </c>
      <c r="D178" s="61" t="s">
        <v>43</v>
      </c>
      <c r="E178" s="62">
        <v>38311</v>
      </c>
      <c r="F178" s="63">
        <v>46266749</v>
      </c>
      <c r="G178" s="64" t="s">
        <v>22</v>
      </c>
      <c r="H178" s="71" t="s">
        <v>251</v>
      </c>
      <c r="I178" s="66">
        <v>83</v>
      </c>
      <c r="J178" s="66">
        <v>102</v>
      </c>
      <c r="K178" s="67">
        <v>185</v>
      </c>
      <c r="L178" s="68">
        <v>44408</v>
      </c>
      <c r="M178" s="69">
        <f t="shared" si="8"/>
        <v>53.160919540229884</v>
      </c>
    </row>
    <row r="179" spans="1:13" ht="15" customHeight="1" x14ac:dyDescent="0.25">
      <c r="A179" s="32">
        <v>26</v>
      </c>
      <c r="B179" s="34" t="s">
        <v>277</v>
      </c>
      <c r="C179" s="34" t="s">
        <v>157</v>
      </c>
      <c r="D179" s="35" t="s">
        <v>158</v>
      </c>
      <c r="E179" s="36">
        <v>39163</v>
      </c>
      <c r="F179" s="37">
        <v>47980209</v>
      </c>
      <c r="G179" s="91" t="s">
        <v>40</v>
      </c>
      <c r="H179" s="76" t="s">
        <v>251</v>
      </c>
      <c r="I179" s="40">
        <v>81</v>
      </c>
      <c r="J179" s="40">
        <v>103</v>
      </c>
      <c r="K179" s="41">
        <v>184</v>
      </c>
      <c r="L179" s="42">
        <v>44541</v>
      </c>
      <c r="M179" s="69">
        <f>(K179/3.48)</f>
        <v>52.873563218390807</v>
      </c>
    </row>
    <row r="180" spans="1:13" ht="15" customHeight="1" x14ac:dyDescent="0.25">
      <c r="A180" s="32">
        <v>27</v>
      </c>
      <c r="B180" s="34" t="s">
        <v>278</v>
      </c>
      <c r="C180" s="34" t="s">
        <v>135</v>
      </c>
      <c r="D180" s="35" t="s">
        <v>136</v>
      </c>
      <c r="E180" s="36">
        <v>38718</v>
      </c>
      <c r="F180" s="37">
        <v>46049960</v>
      </c>
      <c r="G180" s="91" t="s">
        <v>40</v>
      </c>
      <c r="H180" s="76" t="s">
        <v>251</v>
      </c>
      <c r="I180" s="40">
        <v>83</v>
      </c>
      <c r="J180" s="40">
        <v>99</v>
      </c>
      <c r="K180" s="41">
        <v>182</v>
      </c>
      <c r="L180" s="42">
        <v>44457</v>
      </c>
      <c r="M180" s="69">
        <f>(K180/3.48)</f>
        <v>52.298850574712645</v>
      </c>
    </row>
    <row r="181" spans="1:13" ht="15" customHeight="1" x14ac:dyDescent="0.25">
      <c r="A181" s="58">
        <v>28</v>
      </c>
      <c r="B181" s="140" t="s">
        <v>279</v>
      </c>
      <c r="C181" s="140" t="s">
        <v>217</v>
      </c>
      <c r="D181" s="61" t="s">
        <v>218</v>
      </c>
      <c r="E181" s="62">
        <v>38214</v>
      </c>
      <c r="F181" s="63">
        <v>45879152</v>
      </c>
      <c r="G181" s="95" t="s">
        <v>22</v>
      </c>
      <c r="H181" s="71" t="s">
        <v>251</v>
      </c>
      <c r="I181" s="66">
        <v>75</v>
      </c>
      <c r="J181" s="66">
        <v>95</v>
      </c>
      <c r="K181" s="67">
        <v>170</v>
      </c>
      <c r="L181" s="68">
        <v>44366</v>
      </c>
      <c r="M181" s="69">
        <f t="shared" si="8"/>
        <v>48.850574712643677</v>
      </c>
    </row>
    <row r="182" spans="1:13" ht="15" customHeight="1" x14ac:dyDescent="0.25">
      <c r="A182" s="32">
        <v>29</v>
      </c>
      <c r="B182" s="34" t="s">
        <v>280</v>
      </c>
      <c r="C182" s="34" t="s">
        <v>135</v>
      </c>
      <c r="D182" s="35" t="s">
        <v>136</v>
      </c>
      <c r="E182" s="36">
        <v>38996</v>
      </c>
      <c r="F182" s="37">
        <v>47605440</v>
      </c>
      <c r="G182" s="91" t="s">
        <v>40</v>
      </c>
      <c r="H182" s="177" t="s">
        <v>251</v>
      </c>
      <c r="I182" s="178">
        <v>73</v>
      </c>
      <c r="J182" s="178">
        <v>93</v>
      </c>
      <c r="K182" s="179">
        <v>166</v>
      </c>
      <c r="L182" s="42">
        <v>44541</v>
      </c>
      <c r="M182" s="43">
        <f>(K182/3.48)</f>
        <v>47.701149425287355</v>
      </c>
    </row>
    <row r="183" spans="1:13" ht="15" customHeight="1" thickBot="1" x14ac:dyDescent="0.3">
      <c r="A183" s="141">
        <v>30</v>
      </c>
      <c r="B183" s="143" t="s">
        <v>281</v>
      </c>
      <c r="C183" s="143" t="s">
        <v>33</v>
      </c>
      <c r="D183" s="144" t="s">
        <v>21</v>
      </c>
      <c r="E183" s="145">
        <v>39029</v>
      </c>
      <c r="F183" s="146">
        <v>47496528</v>
      </c>
      <c r="G183" s="180" t="s">
        <v>40</v>
      </c>
      <c r="H183" s="148" t="s">
        <v>251</v>
      </c>
      <c r="I183" s="149">
        <v>68</v>
      </c>
      <c r="J183" s="149">
        <v>82</v>
      </c>
      <c r="K183" s="150">
        <v>150</v>
      </c>
      <c r="L183" s="181">
        <v>44457</v>
      </c>
      <c r="M183" s="156">
        <f>(K183/3.48)</f>
        <v>43.103448275862071</v>
      </c>
    </row>
    <row r="184" spans="1:13" ht="15" customHeight="1" x14ac:dyDescent="0.25">
      <c r="A184" s="58">
        <v>1</v>
      </c>
      <c r="B184" s="140" t="s">
        <v>282</v>
      </c>
      <c r="C184" s="140" t="s">
        <v>283</v>
      </c>
      <c r="D184" s="61" t="s">
        <v>139</v>
      </c>
      <c r="E184" s="110">
        <v>37809</v>
      </c>
      <c r="F184" s="63">
        <v>45015377</v>
      </c>
      <c r="G184" s="95" t="s">
        <v>17</v>
      </c>
      <c r="H184" s="71" t="s">
        <v>284</v>
      </c>
      <c r="I184" s="66">
        <v>141</v>
      </c>
      <c r="J184" s="66">
        <v>180</v>
      </c>
      <c r="K184" s="67">
        <v>321</v>
      </c>
      <c r="L184" s="74">
        <v>44487</v>
      </c>
      <c r="M184" s="69">
        <f>(K184/3.68)</f>
        <v>87.228260869565219</v>
      </c>
    </row>
    <row r="185" spans="1:13" ht="15" customHeight="1" x14ac:dyDescent="0.25">
      <c r="A185" s="32">
        <v>2</v>
      </c>
      <c r="B185" s="34" t="s">
        <v>285</v>
      </c>
      <c r="C185" s="34" t="s">
        <v>15</v>
      </c>
      <c r="D185" s="35" t="s">
        <v>16</v>
      </c>
      <c r="E185" s="101">
        <v>35166</v>
      </c>
      <c r="F185" s="37">
        <v>39564315</v>
      </c>
      <c r="G185" s="91" t="s">
        <v>27</v>
      </c>
      <c r="H185" s="76" t="s">
        <v>284</v>
      </c>
      <c r="I185" s="40">
        <v>127</v>
      </c>
      <c r="J185" s="40">
        <v>171</v>
      </c>
      <c r="K185" s="41">
        <v>298</v>
      </c>
      <c r="L185" s="100">
        <v>44504</v>
      </c>
      <c r="M185" s="69">
        <f>(K185/3.68)</f>
        <v>80.978260869565219</v>
      </c>
    </row>
    <row r="186" spans="1:13" ht="15" customHeight="1" x14ac:dyDescent="0.25">
      <c r="A186" s="58">
        <v>3</v>
      </c>
      <c r="B186" s="140" t="s">
        <v>286</v>
      </c>
      <c r="C186" s="140" t="s">
        <v>29</v>
      </c>
      <c r="D186" s="61" t="s">
        <v>30</v>
      </c>
      <c r="E186" s="110">
        <v>36215</v>
      </c>
      <c r="F186" s="63">
        <v>41760542</v>
      </c>
      <c r="G186" s="95" t="s">
        <v>27</v>
      </c>
      <c r="H186" s="71" t="s">
        <v>284</v>
      </c>
      <c r="I186" s="66">
        <v>132</v>
      </c>
      <c r="J186" s="66">
        <v>165</v>
      </c>
      <c r="K186" s="67">
        <v>297</v>
      </c>
      <c r="L186" s="74">
        <v>44504</v>
      </c>
      <c r="M186" s="69">
        <f t="shared" ref="M186:M211" si="9">(K186/3.68)</f>
        <v>80.706521739130437</v>
      </c>
    </row>
    <row r="187" spans="1:13" ht="15" customHeight="1" x14ac:dyDescent="0.25">
      <c r="A187" s="32">
        <v>4</v>
      </c>
      <c r="B187" s="34" t="s">
        <v>287</v>
      </c>
      <c r="C187" s="34" t="s">
        <v>42</v>
      </c>
      <c r="D187" s="35" t="s">
        <v>43</v>
      </c>
      <c r="E187" s="101">
        <v>35760</v>
      </c>
      <c r="F187" s="37">
        <v>40748914</v>
      </c>
      <c r="G187" s="91" t="s">
        <v>27</v>
      </c>
      <c r="H187" s="76" t="s">
        <v>284</v>
      </c>
      <c r="I187" s="40">
        <v>130</v>
      </c>
      <c r="J187" s="40">
        <v>166</v>
      </c>
      <c r="K187" s="41">
        <v>296</v>
      </c>
      <c r="L187" s="100">
        <v>44457</v>
      </c>
      <c r="M187" s="69">
        <f t="shared" si="9"/>
        <v>80.434782608695642</v>
      </c>
    </row>
    <row r="188" spans="1:13" ht="15" customHeight="1" x14ac:dyDescent="0.25">
      <c r="A188" s="58">
        <v>5</v>
      </c>
      <c r="B188" s="140" t="s">
        <v>288</v>
      </c>
      <c r="C188" s="140" t="s">
        <v>20</v>
      </c>
      <c r="D188" s="61" t="s">
        <v>21</v>
      </c>
      <c r="E188" s="110">
        <v>34990</v>
      </c>
      <c r="F188" s="63">
        <v>39266791</v>
      </c>
      <c r="G188" s="95" t="s">
        <v>27</v>
      </c>
      <c r="H188" s="71" t="s">
        <v>284</v>
      </c>
      <c r="I188" s="66">
        <v>131</v>
      </c>
      <c r="J188" s="66">
        <v>152</v>
      </c>
      <c r="K188" s="67">
        <v>283</v>
      </c>
      <c r="L188" s="74">
        <v>44268</v>
      </c>
      <c r="M188" s="69">
        <f t="shared" si="9"/>
        <v>76.90217391304347</v>
      </c>
    </row>
    <row r="189" spans="1:13" ht="15" customHeight="1" x14ac:dyDescent="0.25">
      <c r="A189" s="32">
        <v>6</v>
      </c>
      <c r="B189" s="34" t="s">
        <v>289</v>
      </c>
      <c r="C189" s="34" t="s">
        <v>290</v>
      </c>
      <c r="D189" s="35" t="s">
        <v>214</v>
      </c>
      <c r="E189" s="101">
        <v>35607</v>
      </c>
      <c r="F189" s="37">
        <v>40531613</v>
      </c>
      <c r="G189" s="91" t="s">
        <v>27</v>
      </c>
      <c r="H189" s="76" t="s">
        <v>284</v>
      </c>
      <c r="I189" s="40">
        <v>125</v>
      </c>
      <c r="J189" s="40">
        <v>150</v>
      </c>
      <c r="K189" s="41">
        <v>275</v>
      </c>
      <c r="L189" s="100">
        <v>44465</v>
      </c>
      <c r="M189" s="43">
        <f>(K189/3.68)</f>
        <v>74.728260869565219</v>
      </c>
    </row>
    <row r="190" spans="1:13" ht="15" customHeight="1" x14ac:dyDescent="0.25">
      <c r="A190" s="32">
        <v>7</v>
      </c>
      <c r="B190" s="34" t="s">
        <v>291</v>
      </c>
      <c r="C190" s="34" t="s">
        <v>42</v>
      </c>
      <c r="D190" s="35" t="s">
        <v>43</v>
      </c>
      <c r="E190" s="101">
        <v>38934</v>
      </c>
      <c r="F190" s="37">
        <v>47415741</v>
      </c>
      <c r="G190" s="91" t="s">
        <v>40</v>
      </c>
      <c r="H190" s="76" t="s">
        <v>284</v>
      </c>
      <c r="I190" s="40">
        <v>120</v>
      </c>
      <c r="J190" s="40">
        <v>153</v>
      </c>
      <c r="K190" s="41">
        <v>273</v>
      </c>
      <c r="L190" s="100">
        <v>44541</v>
      </c>
      <c r="M190" s="69">
        <f>(K190/3.68)</f>
        <v>74.184782608695656</v>
      </c>
    </row>
    <row r="191" spans="1:13" ht="15" customHeight="1" x14ac:dyDescent="0.25">
      <c r="A191" s="58">
        <v>8</v>
      </c>
      <c r="B191" s="140" t="s">
        <v>292</v>
      </c>
      <c r="C191" s="140" t="s">
        <v>59</v>
      </c>
      <c r="D191" s="61" t="s">
        <v>43</v>
      </c>
      <c r="E191" s="110">
        <v>35293</v>
      </c>
      <c r="F191" s="63">
        <v>39802790</v>
      </c>
      <c r="G191" s="95" t="s">
        <v>27</v>
      </c>
      <c r="H191" s="71" t="s">
        <v>284</v>
      </c>
      <c r="I191" s="66">
        <v>124</v>
      </c>
      <c r="J191" s="66">
        <v>148</v>
      </c>
      <c r="K191" s="67">
        <v>272</v>
      </c>
      <c r="L191" s="74">
        <v>44504</v>
      </c>
      <c r="M191" s="69">
        <f t="shared" si="9"/>
        <v>73.91304347826086</v>
      </c>
    </row>
    <row r="192" spans="1:13" ht="15" customHeight="1" x14ac:dyDescent="0.25">
      <c r="A192" s="32">
        <v>9</v>
      </c>
      <c r="B192" s="34" t="s">
        <v>293</v>
      </c>
      <c r="C192" s="34" t="s">
        <v>15</v>
      </c>
      <c r="D192" s="35" t="s">
        <v>16</v>
      </c>
      <c r="E192" s="101">
        <v>35341</v>
      </c>
      <c r="F192" s="37">
        <v>39635884</v>
      </c>
      <c r="G192" s="91" t="s">
        <v>27</v>
      </c>
      <c r="H192" s="76" t="s">
        <v>284</v>
      </c>
      <c r="I192" s="40">
        <v>120</v>
      </c>
      <c r="J192" s="40">
        <v>152</v>
      </c>
      <c r="K192" s="41">
        <v>272</v>
      </c>
      <c r="L192" s="100">
        <v>44541</v>
      </c>
      <c r="M192" s="69">
        <f>(K192/3.68)</f>
        <v>73.91304347826086</v>
      </c>
    </row>
    <row r="193" spans="1:13" ht="15" customHeight="1" x14ac:dyDescent="0.25">
      <c r="A193" s="32">
        <v>10</v>
      </c>
      <c r="B193" s="34" t="s">
        <v>294</v>
      </c>
      <c r="C193" s="34" t="s">
        <v>45</v>
      </c>
      <c r="D193" s="35" t="s">
        <v>25</v>
      </c>
      <c r="E193" s="101">
        <v>37884</v>
      </c>
      <c r="F193" s="37">
        <v>43666283</v>
      </c>
      <c r="G193" s="91" t="s">
        <v>17</v>
      </c>
      <c r="H193" s="76" t="s">
        <v>284</v>
      </c>
      <c r="I193" s="40">
        <v>130</v>
      </c>
      <c r="J193" s="40">
        <v>142</v>
      </c>
      <c r="K193" s="41">
        <v>272</v>
      </c>
      <c r="L193" s="100">
        <v>44548</v>
      </c>
      <c r="M193" s="69">
        <f>(K193/3.68)</f>
        <v>73.91304347826086</v>
      </c>
    </row>
    <row r="194" spans="1:13" ht="15" customHeight="1" x14ac:dyDescent="0.25">
      <c r="A194" s="32">
        <v>11</v>
      </c>
      <c r="B194" s="34" t="s">
        <v>295</v>
      </c>
      <c r="C194" s="34" t="s">
        <v>45</v>
      </c>
      <c r="D194" s="35" t="s">
        <v>25</v>
      </c>
      <c r="E194" s="101">
        <v>36826</v>
      </c>
      <c r="F194" s="37">
        <v>42994324</v>
      </c>
      <c r="G194" s="91" t="s">
        <v>27</v>
      </c>
      <c r="H194" s="76" t="s">
        <v>284</v>
      </c>
      <c r="I194" s="40">
        <v>123</v>
      </c>
      <c r="J194" s="40">
        <v>146</v>
      </c>
      <c r="K194" s="41">
        <v>269</v>
      </c>
      <c r="L194" s="100">
        <v>44457</v>
      </c>
      <c r="M194" s="69">
        <f>(K194/3.68)</f>
        <v>73.097826086956516</v>
      </c>
    </row>
    <row r="195" spans="1:13" ht="15" customHeight="1" x14ac:dyDescent="0.25">
      <c r="A195" s="32">
        <v>12</v>
      </c>
      <c r="B195" s="34" t="s">
        <v>296</v>
      </c>
      <c r="C195" s="34" t="s">
        <v>72</v>
      </c>
      <c r="D195" s="35" t="s">
        <v>21</v>
      </c>
      <c r="E195" s="101">
        <v>31929</v>
      </c>
      <c r="F195" s="37">
        <v>32948678</v>
      </c>
      <c r="G195" s="91" t="s">
        <v>27</v>
      </c>
      <c r="H195" s="76" t="s">
        <v>284</v>
      </c>
      <c r="I195" s="40">
        <v>121</v>
      </c>
      <c r="J195" s="40">
        <v>145</v>
      </c>
      <c r="K195" s="41">
        <v>266</v>
      </c>
      <c r="L195" s="100">
        <v>44457</v>
      </c>
      <c r="M195" s="69">
        <f>(K195/3.68)</f>
        <v>72.282608695652172</v>
      </c>
    </row>
    <row r="196" spans="1:13" ht="15" customHeight="1" x14ac:dyDescent="0.25">
      <c r="A196" s="32">
        <v>13</v>
      </c>
      <c r="B196" s="34" t="s">
        <v>297</v>
      </c>
      <c r="C196" s="34" t="s">
        <v>135</v>
      </c>
      <c r="D196" s="35" t="s">
        <v>136</v>
      </c>
      <c r="E196" s="101">
        <v>37158</v>
      </c>
      <c r="F196" s="37">
        <v>43707217</v>
      </c>
      <c r="G196" s="91" t="s">
        <v>17</v>
      </c>
      <c r="H196" s="76" t="s">
        <v>284</v>
      </c>
      <c r="I196" s="40">
        <v>120</v>
      </c>
      <c r="J196" s="40">
        <v>145</v>
      </c>
      <c r="K196" s="41">
        <v>265</v>
      </c>
      <c r="L196" s="100">
        <v>44318</v>
      </c>
      <c r="M196" s="69">
        <f t="shared" si="9"/>
        <v>72.010869565217391</v>
      </c>
    </row>
    <row r="197" spans="1:13" ht="15" customHeight="1" x14ac:dyDescent="0.25">
      <c r="A197" s="32">
        <v>14</v>
      </c>
      <c r="B197" s="34" t="s">
        <v>298</v>
      </c>
      <c r="C197" s="34" t="s">
        <v>42</v>
      </c>
      <c r="D197" s="35" t="s">
        <v>43</v>
      </c>
      <c r="E197" s="101">
        <v>35482</v>
      </c>
      <c r="F197" s="37">
        <v>40257878</v>
      </c>
      <c r="G197" s="91" t="s">
        <v>27</v>
      </c>
      <c r="H197" s="76" t="s">
        <v>284</v>
      </c>
      <c r="I197" s="40">
        <v>112</v>
      </c>
      <c r="J197" s="40">
        <v>152</v>
      </c>
      <c r="K197" s="41">
        <v>264</v>
      </c>
      <c r="L197" s="100">
        <v>44310</v>
      </c>
      <c r="M197" s="69">
        <f t="shared" si="9"/>
        <v>71.739130434782609</v>
      </c>
    </row>
    <row r="198" spans="1:13" ht="15" customHeight="1" x14ac:dyDescent="0.25">
      <c r="A198" s="32">
        <v>15</v>
      </c>
      <c r="B198" s="34" t="s">
        <v>299</v>
      </c>
      <c r="C198" s="34" t="s">
        <v>33</v>
      </c>
      <c r="D198" s="35" t="s">
        <v>21</v>
      </c>
      <c r="E198" s="101">
        <v>36452</v>
      </c>
      <c r="F198" s="37">
        <v>40800695</v>
      </c>
      <c r="G198" s="91" t="s">
        <v>27</v>
      </c>
      <c r="H198" s="76" t="s">
        <v>284</v>
      </c>
      <c r="I198" s="40">
        <v>117</v>
      </c>
      <c r="J198" s="40">
        <v>137</v>
      </c>
      <c r="K198" s="41">
        <v>254</v>
      </c>
      <c r="L198" s="100">
        <v>44504</v>
      </c>
      <c r="M198" s="69">
        <f>(K198/3.68)</f>
        <v>69.021739130434781</v>
      </c>
    </row>
    <row r="199" spans="1:13" ht="15" customHeight="1" x14ac:dyDescent="0.25">
      <c r="A199" s="32">
        <v>16</v>
      </c>
      <c r="B199" s="34" t="s">
        <v>300</v>
      </c>
      <c r="C199" s="34" t="s">
        <v>283</v>
      </c>
      <c r="D199" s="35" t="s">
        <v>139</v>
      </c>
      <c r="E199" s="101">
        <v>38331</v>
      </c>
      <c r="F199" s="37">
        <v>95074807</v>
      </c>
      <c r="G199" s="91" t="s">
        <v>22</v>
      </c>
      <c r="H199" s="76" t="s">
        <v>284</v>
      </c>
      <c r="I199" s="40">
        <v>103</v>
      </c>
      <c r="J199" s="40">
        <v>132</v>
      </c>
      <c r="K199" s="41">
        <v>235</v>
      </c>
      <c r="L199" s="100">
        <v>44504</v>
      </c>
      <c r="M199" s="69">
        <f>(K199/3.68)</f>
        <v>63.858695652173907</v>
      </c>
    </row>
    <row r="200" spans="1:13" ht="15" customHeight="1" x14ac:dyDescent="0.25">
      <c r="A200" s="58">
        <v>17</v>
      </c>
      <c r="B200" s="140" t="s">
        <v>301</v>
      </c>
      <c r="C200" s="34" t="s">
        <v>179</v>
      </c>
      <c r="D200" s="102" t="s">
        <v>21</v>
      </c>
      <c r="E200" s="110">
        <v>34653</v>
      </c>
      <c r="F200" s="63">
        <v>38498932</v>
      </c>
      <c r="G200" s="95" t="s">
        <v>27</v>
      </c>
      <c r="H200" s="71" t="s">
        <v>284</v>
      </c>
      <c r="I200" s="66">
        <v>107</v>
      </c>
      <c r="J200" s="66">
        <v>127</v>
      </c>
      <c r="K200" s="67">
        <v>234</v>
      </c>
      <c r="L200" s="68">
        <v>44457</v>
      </c>
      <c r="M200" s="69">
        <f t="shared" si="9"/>
        <v>63.586956521739125</v>
      </c>
    </row>
    <row r="201" spans="1:13" ht="15" customHeight="1" x14ac:dyDescent="0.25">
      <c r="A201" s="58">
        <v>18</v>
      </c>
      <c r="B201" s="140" t="s">
        <v>302</v>
      </c>
      <c r="C201" s="140" t="s">
        <v>64</v>
      </c>
      <c r="D201" s="79" t="s">
        <v>65</v>
      </c>
      <c r="E201" s="110">
        <v>37049</v>
      </c>
      <c r="F201" s="63">
        <v>43540802</v>
      </c>
      <c r="G201" s="95" t="s">
        <v>17</v>
      </c>
      <c r="H201" s="71" t="s">
        <v>284</v>
      </c>
      <c r="I201" s="66">
        <v>107</v>
      </c>
      <c r="J201" s="66">
        <v>125</v>
      </c>
      <c r="K201" s="67">
        <v>232</v>
      </c>
      <c r="L201" s="68">
        <v>44457</v>
      </c>
      <c r="M201" s="69">
        <f t="shared" si="9"/>
        <v>63.043478260869563</v>
      </c>
    </row>
    <row r="202" spans="1:13" ht="15.75" customHeight="1" x14ac:dyDescent="0.25">
      <c r="A202" s="58">
        <v>19</v>
      </c>
      <c r="B202" s="140" t="s">
        <v>303</v>
      </c>
      <c r="C202" s="140" t="s">
        <v>72</v>
      </c>
      <c r="D202" s="61" t="s">
        <v>21</v>
      </c>
      <c r="E202" s="110">
        <v>38072</v>
      </c>
      <c r="F202" s="63">
        <v>45683871</v>
      </c>
      <c r="G202" s="95" t="s">
        <v>22</v>
      </c>
      <c r="H202" s="71" t="s">
        <v>284</v>
      </c>
      <c r="I202" s="66">
        <v>105</v>
      </c>
      <c r="J202" s="66">
        <v>125</v>
      </c>
      <c r="K202" s="67">
        <v>230</v>
      </c>
      <c r="L202" s="68">
        <v>44541</v>
      </c>
      <c r="M202" s="69">
        <f>(K202/3.68)</f>
        <v>62.5</v>
      </c>
    </row>
    <row r="203" spans="1:13" ht="15" customHeight="1" x14ac:dyDescent="0.25">
      <c r="A203" s="58">
        <v>20</v>
      </c>
      <c r="B203" s="140" t="s">
        <v>304</v>
      </c>
      <c r="C203" s="140" t="s">
        <v>135</v>
      </c>
      <c r="D203" s="61" t="s">
        <v>136</v>
      </c>
      <c r="E203" s="110">
        <v>37757</v>
      </c>
      <c r="F203" s="63">
        <v>44920604</v>
      </c>
      <c r="G203" s="95" t="s">
        <v>17</v>
      </c>
      <c r="H203" s="71" t="s">
        <v>284</v>
      </c>
      <c r="I203" s="66">
        <v>103</v>
      </c>
      <c r="J203" s="66">
        <v>125</v>
      </c>
      <c r="K203" s="67">
        <v>228</v>
      </c>
      <c r="L203" s="68">
        <v>44409</v>
      </c>
      <c r="M203" s="69">
        <f t="shared" si="9"/>
        <v>61.95652173913043</v>
      </c>
    </row>
    <row r="204" spans="1:13" ht="15" customHeight="1" x14ac:dyDescent="0.25">
      <c r="A204" s="58">
        <v>21</v>
      </c>
      <c r="B204" s="140" t="s">
        <v>305</v>
      </c>
      <c r="C204" s="140" t="s">
        <v>48</v>
      </c>
      <c r="D204" s="61" t="s">
        <v>49</v>
      </c>
      <c r="E204" s="110">
        <v>37364</v>
      </c>
      <c r="F204" s="63">
        <v>44073870</v>
      </c>
      <c r="G204" s="95" t="s">
        <v>17</v>
      </c>
      <c r="H204" s="71" t="s">
        <v>284</v>
      </c>
      <c r="I204" s="66">
        <v>106</v>
      </c>
      <c r="J204" s="66">
        <v>122</v>
      </c>
      <c r="K204" s="67">
        <v>228</v>
      </c>
      <c r="L204" s="68">
        <v>44504</v>
      </c>
      <c r="M204" s="69">
        <f>(K204/3.68)</f>
        <v>61.95652173913043</v>
      </c>
    </row>
    <row r="205" spans="1:13" ht="15" customHeight="1" x14ac:dyDescent="0.25">
      <c r="A205" s="58">
        <v>22</v>
      </c>
      <c r="B205" s="140" t="s">
        <v>306</v>
      </c>
      <c r="C205" s="140" t="s">
        <v>15</v>
      </c>
      <c r="D205" s="61" t="s">
        <v>16</v>
      </c>
      <c r="E205" s="62">
        <v>37738</v>
      </c>
      <c r="F205" s="63">
        <v>44826490</v>
      </c>
      <c r="G205" s="95" t="s">
        <v>17</v>
      </c>
      <c r="H205" s="71" t="s">
        <v>284</v>
      </c>
      <c r="I205" s="66">
        <v>99</v>
      </c>
      <c r="J205" s="66">
        <v>125</v>
      </c>
      <c r="K205" s="67">
        <v>224</v>
      </c>
      <c r="L205" s="68">
        <v>44408</v>
      </c>
      <c r="M205" s="69">
        <f t="shared" si="9"/>
        <v>60.869565217391305</v>
      </c>
    </row>
    <row r="206" spans="1:13" ht="15" customHeight="1" x14ac:dyDescent="0.25">
      <c r="A206" s="58">
        <v>23</v>
      </c>
      <c r="B206" s="140" t="s">
        <v>307</v>
      </c>
      <c r="C206" s="140" t="s">
        <v>15</v>
      </c>
      <c r="D206" s="61" t="s">
        <v>16</v>
      </c>
      <c r="E206" s="62">
        <v>37780</v>
      </c>
      <c r="F206" s="63">
        <v>44826094</v>
      </c>
      <c r="G206" s="95" t="s">
        <v>17</v>
      </c>
      <c r="H206" s="71" t="s">
        <v>284</v>
      </c>
      <c r="I206" s="66">
        <v>98</v>
      </c>
      <c r="J206" s="66">
        <v>124</v>
      </c>
      <c r="K206" s="67">
        <v>222</v>
      </c>
      <c r="L206" s="68">
        <v>44408</v>
      </c>
      <c r="M206" s="69">
        <f t="shared" si="9"/>
        <v>60.326086956521735</v>
      </c>
    </row>
    <row r="207" spans="1:13" ht="15" customHeight="1" x14ac:dyDescent="0.25">
      <c r="A207" s="58">
        <v>24</v>
      </c>
      <c r="B207" s="140" t="s">
        <v>268</v>
      </c>
      <c r="C207" s="140" t="s">
        <v>217</v>
      </c>
      <c r="D207" s="61" t="s">
        <v>218</v>
      </c>
      <c r="E207" s="110">
        <v>38443</v>
      </c>
      <c r="F207" s="63">
        <v>46606707</v>
      </c>
      <c r="G207" s="95" t="s">
        <v>22</v>
      </c>
      <c r="H207" s="71" t="s">
        <v>284</v>
      </c>
      <c r="I207" s="66">
        <v>92</v>
      </c>
      <c r="J207" s="66">
        <v>105</v>
      </c>
      <c r="K207" s="67">
        <v>197</v>
      </c>
      <c r="L207" s="68">
        <v>44541</v>
      </c>
      <c r="M207" s="69">
        <f t="shared" si="9"/>
        <v>53.532608695652172</v>
      </c>
    </row>
    <row r="208" spans="1:13" ht="15" customHeight="1" x14ac:dyDescent="0.25">
      <c r="A208" s="32">
        <v>25</v>
      </c>
      <c r="B208" s="34" t="s">
        <v>308</v>
      </c>
      <c r="C208" s="34" t="s">
        <v>45</v>
      </c>
      <c r="D208" s="35" t="s">
        <v>25</v>
      </c>
      <c r="E208" s="101">
        <v>38139</v>
      </c>
      <c r="F208" s="37">
        <v>45718095</v>
      </c>
      <c r="G208" s="91" t="s">
        <v>22</v>
      </c>
      <c r="H208" s="76" t="s">
        <v>284</v>
      </c>
      <c r="I208" s="40">
        <v>84</v>
      </c>
      <c r="J208" s="40">
        <v>111</v>
      </c>
      <c r="K208" s="41">
        <v>195</v>
      </c>
      <c r="L208" s="100">
        <v>44457</v>
      </c>
      <c r="M208" s="69">
        <f t="shared" si="9"/>
        <v>52.989130434782609</v>
      </c>
    </row>
    <row r="209" spans="1:13" ht="15" customHeight="1" x14ac:dyDescent="0.25">
      <c r="A209" s="32">
        <v>26</v>
      </c>
      <c r="B209" s="34" t="s">
        <v>309</v>
      </c>
      <c r="C209" s="34" t="s">
        <v>310</v>
      </c>
      <c r="D209" s="35" t="s">
        <v>43</v>
      </c>
      <c r="E209" s="101">
        <v>38440</v>
      </c>
      <c r="F209" s="37">
        <v>46624245</v>
      </c>
      <c r="G209" s="91" t="s">
        <v>22</v>
      </c>
      <c r="H209" s="76" t="s">
        <v>284</v>
      </c>
      <c r="I209" s="40">
        <v>80</v>
      </c>
      <c r="J209" s="40">
        <v>100</v>
      </c>
      <c r="K209" s="41">
        <v>180</v>
      </c>
      <c r="L209" s="100">
        <v>44268</v>
      </c>
      <c r="M209" s="69">
        <f t="shared" si="9"/>
        <v>48.913043478260867</v>
      </c>
    </row>
    <row r="210" spans="1:13" ht="15" customHeight="1" x14ac:dyDescent="0.25">
      <c r="A210" s="160">
        <v>27</v>
      </c>
      <c r="B210" s="140" t="s">
        <v>311</v>
      </c>
      <c r="C210" s="140" t="s">
        <v>242</v>
      </c>
      <c r="D210" s="182" t="s">
        <v>243</v>
      </c>
      <c r="E210" s="110">
        <v>39118</v>
      </c>
      <c r="F210" s="63">
        <v>47624043</v>
      </c>
      <c r="G210" s="183" t="s">
        <v>40</v>
      </c>
      <c r="H210" s="71" t="s">
        <v>284</v>
      </c>
      <c r="I210" s="65">
        <v>70</v>
      </c>
      <c r="J210" s="65">
        <v>100</v>
      </c>
      <c r="K210" s="184">
        <v>170</v>
      </c>
      <c r="L210" s="185">
        <v>44548</v>
      </c>
      <c r="M210" s="69">
        <f t="shared" si="9"/>
        <v>46.195652173913039</v>
      </c>
    </row>
    <row r="211" spans="1:13" ht="15" customHeight="1" thickBot="1" x14ac:dyDescent="0.3">
      <c r="A211" s="160">
        <v>28</v>
      </c>
      <c r="B211" s="140" t="s">
        <v>312</v>
      </c>
      <c r="C211" s="140" t="s">
        <v>51</v>
      </c>
      <c r="D211" s="182" t="s">
        <v>43</v>
      </c>
      <c r="E211" s="110">
        <v>38791</v>
      </c>
      <c r="F211" s="63">
        <v>47222317</v>
      </c>
      <c r="G211" s="183" t="s">
        <v>40</v>
      </c>
      <c r="H211" s="71" t="s">
        <v>284</v>
      </c>
      <c r="I211" s="65">
        <v>47</v>
      </c>
      <c r="J211" s="65">
        <v>60</v>
      </c>
      <c r="K211" s="184">
        <v>107</v>
      </c>
      <c r="L211" s="185">
        <v>44366</v>
      </c>
      <c r="M211" s="69">
        <f t="shared" si="9"/>
        <v>29.076086956521738</v>
      </c>
    </row>
    <row r="212" spans="1:13" ht="15" customHeight="1" x14ac:dyDescent="0.25">
      <c r="A212" s="157">
        <v>1</v>
      </c>
      <c r="B212" s="22" t="s">
        <v>313</v>
      </c>
      <c r="C212" s="22" t="s">
        <v>37</v>
      </c>
      <c r="D212" s="186" t="s">
        <v>38</v>
      </c>
      <c r="E212" s="187">
        <v>33120</v>
      </c>
      <c r="F212" s="25">
        <v>35380649</v>
      </c>
      <c r="G212" s="188" t="s">
        <v>27</v>
      </c>
      <c r="H212" s="57" t="s">
        <v>314</v>
      </c>
      <c r="I212" s="27">
        <v>135</v>
      </c>
      <c r="J212" s="27">
        <v>170</v>
      </c>
      <c r="K212" s="189">
        <v>305</v>
      </c>
      <c r="L212" s="190">
        <v>44268</v>
      </c>
      <c r="M212" s="31">
        <f t="shared" ref="M212:M229" si="10">(K212/3.87)</f>
        <v>78.811369509043928</v>
      </c>
    </row>
    <row r="213" spans="1:13" ht="15" customHeight="1" x14ac:dyDescent="0.25">
      <c r="A213" s="58">
        <v>2</v>
      </c>
      <c r="B213" s="140" t="s">
        <v>315</v>
      </c>
      <c r="C213" s="140" t="s">
        <v>81</v>
      </c>
      <c r="D213" s="79" t="s">
        <v>53</v>
      </c>
      <c r="E213" s="110">
        <v>36905</v>
      </c>
      <c r="F213" s="72">
        <v>43125144</v>
      </c>
      <c r="G213" s="96" t="s">
        <v>17</v>
      </c>
      <c r="H213" s="71" t="s">
        <v>314</v>
      </c>
      <c r="I213" s="66">
        <v>131</v>
      </c>
      <c r="J213" s="66">
        <v>165</v>
      </c>
      <c r="K213" s="67">
        <v>296</v>
      </c>
      <c r="L213" s="68">
        <v>44457</v>
      </c>
      <c r="M213" s="43">
        <f t="shared" si="10"/>
        <v>76.485788113695094</v>
      </c>
    </row>
    <row r="214" spans="1:13" ht="15" customHeight="1" x14ac:dyDescent="0.25">
      <c r="A214" s="32">
        <v>3</v>
      </c>
      <c r="B214" s="34" t="s">
        <v>316</v>
      </c>
      <c r="C214" s="34" t="s">
        <v>179</v>
      </c>
      <c r="D214" s="102" t="s">
        <v>21</v>
      </c>
      <c r="E214" s="101">
        <v>35858</v>
      </c>
      <c r="F214" s="103">
        <v>41390015</v>
      </c>
      <c r="G214" s="104" t="s">
        <v>27</v>
      </c>
      <c r="H214" s="76" t="s">
        <v>314</v>
      </c>
      <c r="I214" s="40">
        <v>133</v>
      </c>
      <c r="J214" s="40">
        <v>160</v>
      </c>
      <c r="K214" s="41">
        <v>293</v>
      </c>
      <c r="L214" s="42">
        <v>44408</v>
      </c>
      <c r="M214" s="43">
        <f t="shared" si="10"/>
        <v>75.710594315245473</v>
      </c>
    </row>
    <row r="215" spans="1:13" ht="15" customHeight="1" x14ac:dyDescent="0.25">
      <c r="A215" s="32">
        <v>4</v>
      </c>
      <c r="B215" s="88" t="s">
        <v>317</v>
      </c>
      <c r="C215" s="34" t="s">
        <v>33</v>
      </c>
      <c r="D215" s="79" t="s">
        <v>21</v>
      </c>
      <c r="E215" s="191">
        <v>35311</v>
      </c>
      <c r="F215" s="37">
        <v>39458224</v>
      </c>
      <c r="G215" s="38" t="s">
        <v>27</v>
      </c>
      <c r="H215" s="76" t="s">
        <v>314</v>
      </c>
      <c r="I215" s="40">
        <v>120</v>
      </c>
      <c r="J215" s="40">
        <v>155</v>
      </c>
      <c r="K215" s="41">
        <v>275</v>
      </c>
      <c r="L215" s="100">
        <v>44457</v>
      </c>
      <c r="M215" s="43">
        <f t="shared" si="10"/>
        <v>71.059431524547804</v>
      </c>
    </row>
    <row r="216" spans="1:13" ht="15" customHeight="1" x14ac:dyDescent="0.25">
      <c r="A216" s="58">
        <v>5</v>
      </c>
      <c r="B216" s="161" t="s">
        <v>318</v>
      </c>
      <c r="C216" s="140" t="s">
        <v>48</v>
      </c>
      <c r="D216" s="79" t="s">
        <v>49</v>
      </c>
      <c r="E216" s="192">
        <v>32114</v>
      </c>
      <c r="F216" s="63">
        <v>33127874</v>
      </c>
      <c r="G216" s="95" t="s">
        <v>27</v>
      </c>
      <c r="H216" s="71" t="s">
        <v>314</v>
      </c>
      <c r="I216" s="66">
        <v>113</v>
      </c>
      <c r="J216" s="66">
        <v>143</v>
      </c>
      <c r="K216" s="67">
        <v>256</v>
      </c>
      <c r="L216" s="68">
        <v>44504</v>
      </c>
      <c r="M216" s="43">
        <f t="shared" si="10"/>
        <v>66.149870801033586</v>
      </c>
    </row>
    <row r="217" spans="1:13" ht="15" customHeight="1" x14ac:dyDescent="0.25">
      <c r="A217" s="58">
        <v>6</v>
      </c>
      <c r="B217" s="140" t="s">
        <v>319</v>
      </c>
      <c r="C217" s="140" t="s">
        <v>20</v>
      </c>
      <c r="D217" s="79" t="s">
        <v>21</v>
      </c>
      <c r="E217" s="110">
        <v>34015</v>
      </c>
      <c r="F217" s="72">
        <v>37217088</v>
      </c>
      <c r="G217" s="96" t="s">
        <v>27</v>
      </c>
      <c r="H217" s="71" t="s">
        <v>314</v>
      </c>
      <c r="I217" s="66">
        <v>116</v>
      </c>
      <c r="J217" s="66">
        <v>137</v>
      </c>
      <c r="K217" s="67">
        <v>253</v>
      </c>
      <c r="L217" s="68">
        <v>44504</v>
      </c>
      <c r="M217" s="43">
        <f t="shared" si="10"/>
        <v>65.374677002583979</v>
      </c>
    </row>
    <row r="218" spans="1:13" ht="15.75" customHeight="1" x14ac:dyDescent="0.25">
      <c r="A218" s="58">
        <v>7</v>
      </c>
      <c r="B218" s="140" t="s">
        <v>320</v>
      </c>
      <c r="C218" s="140" t="s">
        <v>179</v>
      </c>
      <c r="D218" s="79" t="s">
        <v>21</v>
      </c>
      <c r="E218" s="110">
        <v>37130</v>
      </c>
      <c r="F218" s="72">
        <v>43570613</v>
      </c>
      <c r="G218" s="96" t="s">
        <v>17</v>
      </c>
      <c r="H218" s="71" t="s">
        <v>314</v>
      </c>
      <c r="I218" s="66">
        <v>113</v>
      </c>
      <c r="J218" s="66">
        <v>139</v>
      </c>
      <c r="K218" s="67">
        <v>252</v>
      </c>
      <c r="L218" s="68">
        <v>44367</v>
      </c>
      <c r="M218" s="43">
        <f t="shared" si="10"/>
        <v>65.116279069767444</v>
      </c>
    </row>
    <row r="219" spans="1:13" ht="15" customHeight="1" x14ac:dyDescent="0.25">
      <c r="A219" s="58">
        <v>8</v>
      </c>
      <c r="B219" s="140" t="s">
        <v>321</v>
      </c>
      <c r="C219" s="140" t="s">
        <v>33</v>
      </c>
      <c r="D219" s="79" t="s">
        <v>21</v>
      </c>
      <c r="E219" s="110">
        <v>31869</v>
      </c>
      <c r="F219" s="72">
        <v>93685000</v>
      </c>
      <c r="G219" s="96" t="s">
        <v>27</v>
      </c>
      <c r="H219" s="71" t="s">
        <v>314</v>
      </c>
      <c r="I219" s="66">
        <v>111</v>
      </c>
      <c r="J219" s="66">
        <v>141</v>
      </c>
      <c r="K219" s="67">
        <v>252</v>
      </c>
      <c r="L219" s="68">
        <v>44457</v>
      </c>
      <c r="M219" s="43">
        <f t="shared" si="10"/>
        <v>65.116279069767444</v>
      </c>
    </row>
    <row r="220" spans="1:13" ht="15" customHeight="1" x14ac:dyDescent="0.25">
      <c r="A220" s="58">
        <v>9</v>
      </c>
      <c r="B220" s="140" t="s">
        <v>322</v>
      </c>
      <c r="C220" s="140" t="s">
        <v>29</v>
      </c>
      <c r="D220" s="79" t="s">
        <v>30</v>
      </c>
      <c r="E220" s="110">
        <v>36215</v>
      </c>
      <c r="F220" s="72">
        <v>41760542</v>
      </c>
      <c r="G220" s="96" t="s">
        <v>27</v>
      </c>
      <c r="H220" s="71" t="s">
        <v>314</v>
      </c>
      <c r="I220" s="66">
        <v>110</v>
      </c>
      <c r="J220" s="66">
        <v>140</v>
      </c>
      <c r="K220" s="67">
        <v>250</v>
      </c>
      <c r="L220" s="68">
        <v>44541</v>
      </c>
      <c r="M220" s="43">
        <f t="shared" si="10"/>
        <v>64.599483204134359</v>
      </c>
    </row>
    <row r="221" spans="1:13" ht="15" customHeight="1" x14ac:dyDescent="0.25">
      <c r="A221" s="58">
        <v>10</v>
      </c>
      <c r="B221" s="140" t="s">
        <v>323</v>
      </c>
      <c r="C221" s="140" t="s">
        <v>99</v>
      </c>
      <c r="D221" s="79" t="s">
        <v>100</v>
      </c>
      <c r="E221" s="110">
        <v>37581</v>
      </c>
      <c r="F221" s="72">
        <v>44289980</v>
      </c>
      <c r="G221" s="96" t="s">
        <v>17</v>
      </c>
      <c r="H221" s="71" t="s">
        <v>314</v>
      </c>
      <c r="I221" s="66">
        <v>115</v>
      </c>
      <c r="J221" s="66">
        <v>135</v>
      </c>
      <c r="K221" s="67">
        <v>250</v>
      </c>
      <c r="L221" s="68">
        <v>44541</v>
      </c>
      <c r="M221" s="43">
        <f t="shared" si="10"/>
        <v>64.599483204134359</v>
      </c>
    </row>
    <row r="222" spans="1:13" ht="15" customHeight="1" x14ac:dyDescent="0.25">
      <c r="A222" s="32">
        <v>11</v>
      </c>
      <c r="B222" s="34" t="s">
        <v>324</v>
      </c>
      <c r="C222" s="34" t="s">
        <v>283</v>
      </c>
      <c r="D222" s="35" t="s">
        <v>139</v>
      </c>
      <c r="E222" s="101">
        <v>38331</v>
      </c>
      <c r="F222" s="37">
        <v>95074807</v>
      </c>
      <c r="G222" s="91" t="s">
        <v>22</v>
      </c>
      <c r="H222" s="76" t="s">
        <v>314</v>
      </c>
      <c r="I222" s="40">
        <v>110</v>
      </c>
      <c r="J222" s="40">
        <v>140</v>
      </c>
      <c r="K222" s="41">
        <v>250</v>
      </c>
      <c r="L222" s="100">
        <v>44548</v>
      </c>
      <c r="M222" s="43">
        <f>(K222/3.87)</f>
        <v>64.599483204134359</v>
      </c>
    </row>
    <row r="223" spans="1:13" ht="15" customHeight="1" x14ac:dyDescent="0.25">
      <c r="A223" s="58">
        <v>12</v>
      </c>
      <c r="B223" s="140" t="s">
        <v>325</v>
      </c>
      <c r="C223" s="140" t="s">
        <v>33</v>
      </c>
      <c r="D223" s="79" t="s">
        <v>21</v>
      </c>
      <c r="E223" s="110">
        <v>33322</v>
      </c>
      <c r="F223" s="72">
        <v>35960472</v>
      </c>
      <c r="G223" s="96" t="s">
        <v>27</v>
      </c>
      <c r="H223" s="71" t="s">
        <v>314</v>
      </c>
      <c r="I223" s="66">
        <v>107</v>
      </c>
      <c r="J223" s="66">
        <v>138</v>
      </c>
      <c r="K223" s="67">
        <v>245</v>
      </c>
      <c r="L223" s="68">
        <v>44367</v>
      </c>
      <c r="M223" s="43">
        <f t="shared" si="10"/>
        <v>63.307493540051681</v>
      </c>
    </row>
    <row r="224" spans="1:13" ht="15" customHeight="1" x14ac:dyDescent="0.25">
      <c r="A224" s="32">
        <v>13</v>
      </c>
      <c r="B224" s="34" t="s">
        <v>326</v>
      </c>
      <c r="C224" s="34" t="s">
        <v>310</v>
      </c>
      <c r="D224" s="35" t="s">
        <v>43</v>
      </c>
      <c r="E224" s="101">
        <v>38440</v>
      </c>
      <c r="F224" s="37">
        <v>46624245</v>
      </c>
      <c r="G224" s="91" t="s">
        <v>22</v>
      </c>
      <c r="H224" s="76" t="s">
        <v>314</v>
      </c>
      <c r="I224" s="40">
        <v>96</v>
      </c>
      <c r="J224" s="40">
        <v>120</v>
      </c>
      <c r="K224" s="41">
        <v>216</v>
      </c>
      <c r="L224" s="100">
        <v>44504</v>
      </c>
      <c r="M224" s="43">
        <f t="shared" si="10"/>
        <v>55.813953488372093</v>
      </c>
    </row>
    <row r="225" spans="1:13" ht="15.75" customHeight="1" x14ac:dyDescent="0.25">
      <c r="A225" s="32">
        <v>14</v>
      </c>
      <c r="B225" s="34" t="s">
        <v>327</v>
      </c>
      <c r="C225" s="34" t="s">
        <v>105</v>
      </c>
      <c r="D225" s="102" t="s">
        <v>106</v>
      </c>
      <c r="E225" s="101">
        <v>38919</v>
      </c>
      <c r="F225" s="103">
        <v>47210431</v>
      </c>
      <c r="G225" s="104" t="s">
        <v>40</v>
      </c>
      <c r="H225" s="76" t="s">
        <v>314</v>
      </c>
      <c r="I225" s="40">
        <v>96</v>
      </c>
      <c r="J225" s="40">
        <v>115</v>
      </c>
      <c r="K225" s="41">
        <v>211</v>
      </c>
      <c r="L225" s="42">
        <v>44268</v>
      </c>
      <c r="M225" s="43">
        <f t="shared" si="10"/>
        <v>54.521963824289401</v>
      </c>
    </row>
    <row r="226" spans="1:13" ht="15" customHeight="1" x14ac:dyDescent="0.25">
      <c r="A226" s="32">
        <v>15</v>
      </c>
      <c r="B226" s="34" t="s">
        <v>328</v>
      </c>
      <c r="C226" s="34" t="s">
        <v>116</v>
      </c>
      <c r="D226" s="35" t="s">
        <v>117</v>
      </c>
      <c r="E226" s="101">
        <v>38484</v>
      </c>
      <c r="F226" s="37">
        <v>46072496</v>
      </c>
      <c r="G226" s="91" t="s">
        <v>22</v>
      </c>
      <c r="H226" s="76" t="s">
        <v>314</v>
      </c>
      <c r="I226" s="40">
        <v>93</v>
      </c>
      <c r="J226" s="40">
        <v>110</v>
      </c>
      <c r="K226" s="41">
        <v>203</v>
      </c>
      <c r="L226" s="42">
        <v>44464</v>
      </c>
      <c r="M226" s="43">
        <f t="shared" si="10"/>
        <v>52.454780361757102</v>
      </c>
    </row>
    <row r="227" spans="1:13" ht="15" customHeight="1" x14ac:dyDescent="0.25">
      <c r="A227" s="58">
        <v>16</v>
      </c>
      <c r="B227" s="140" t="s">
        <v>329</v>
      </c>
      <c r="C227" s="140" t="s">
        <v>67</v>
      </c>
      <c r="D227" s="79" t="s">
        <v>43</v>
      </c>
      <c r="E227" s="110">
        <v>38821</v>
      </c>
      <c r="F227" s="72">
        <v>47206233</v>
      </c>
      <c r="G227" s="96" t="s">
        <v>40</v>
      </c>
      <c r="H227" s="71" t="s">
        <v>314</v>
      </c>
      <c r="I227" s="66">
        <v>85</v>
      </c>
      <c r="J227" s="66">
        <v>101</v>
      </c>
      <c r="K227" s="67">
        <v>186</v>
      </c>
      <c r="L227" s="68">
        <v>44268</v>
      </c>
      <c r="M227" s="69">
        <f t="shared" si="10"/>
        <v>48.062015503875969</v>
      </c>
    </row>
    <row r="228" spans="1:13" ht="15" customHeight="1" x14ac:dyDescent="0.25">
      <c r="A228" s="32">
        <v>17</v>
      </c>
      <c r="B228" s="34" t="s">
        <v>330</v>
      </c>
      <c r="C228" s="34" t="s">
        <v>24</v>
      </c>
      <c r="D228" s="102" t="s">
        <v>25</v>
      </c>
      <c r="E228" s="101">
        <v>39305</v>
      </c>
      <c r="F228" s="103">
        <v>48118258</v>
      </c>
      <c r="G228" s="104" t="s">
        <v>40</v>
      </c>
      <c r="H228" s="76" t="s">
        <v>314</v>
      </c>
      <c r="I228" s="40">
        <v>85</v>
      </c>
      <c r="J228" s="40">
        <v>100</v>
      </c>
      <c r="K228" s="41">
        <v>185</v>
      </c>
      <c r="L228" s="42">
        <v>44504</v>
      </c>
      <c r="M228" s="43">
        <f t="shared" si="10"/>
        <v>47.803617571059434</v>
      </c>
    </row>
    <row r="229" spans="1:13" ht="15" customHeight="1" thickBot="1" x14ac:dyDescent="0.3">
      <c r="A229" s="44">
        <v>18</v>
      </c>
      <c r="B229" s="154" t="s">
        <v>331</v>
      </c>
      <c r="C229" s="46" t="s">
        <v>51</v>
      </c>
      <c r="D229" s="193" t="s">
        <v>43</v>
      </c>
      <c r="E229" s="138">
        <v>38791</v>
      </c>
      <c r="F229" s="194">
        <v>47222317</v>
      </c>
      <c r="G229" s="195" t="s">
        <v>40</v>
      </c>
      <c r="H229" s="78" t="s">
        <v>314</v>
      </c>
      <c r="I229" s="52">
        <v>61</v>
      </c>
      <c r="J229" s="52">
        <v>76</v>
      </c>
      <c r="K229" s="53">
        <v>137</v>
      </c>
      <c r="L229" s="54">
        <v>44464</v>
      </c>
      <c r="M229" s="156">
        <f t="shared" si="10"/>
        <v>35.400516795865634</v>
      </c>
    </row>
    <row r="230" spans="1:13" ht="15.75" customHeight="1" x14ac:dyDescent="0.25">
      <c r="A230" s="58">
        <v>1</v>
      </c>
      <c r="B230" s="87" t="s">
        <v>332</v>
      </c>
      <c r="C230" s="140" t="s">
        <v>42</v>
      </c>
      <c r="D230" s="61" t="s">
        <v>43</v>
      </c>
      <c r="E230" s="196">
        <v>34906</v>
      </c>
      <c r="F230" s="63">
        <v>39069307</v>
      </c>
      <c r="G230" s="64" t="s">
        <v>27</v>
      </c>
      <c r="H230" s="71" t="s">
        <v>333</v>
      </c>
      <c r="I230" s="66">
        <v>140</v>
      </c>
      <c r="J230" s="66">
        <v>181</v>
      </c>
      <c r="K230" s="67">
        <v>321</v>
      </c>
      <c r="L230" s="74">
        <v>44308</v>
      </c>
      <c r="M230" s="69">
        <f t="shared" ref="M230:M236" si="11">(K230/4.01)</f>
        <v>80.049875311720697</v>
      </c>
    </row>
    <row r="231" spans="1:13" ht="15" customHeight="1" x14ac:dyDescent="0.25">
      <c r="A231" s="32">
        <v>2</v>
      </c>
      <c r="B231" s="88" t="s">
        <v>334</v>
      </c>
      <c r="C231" s="34" t="s">
        <v>42</v>
      </c>
      <c r="D231" s="35" t="s">
        <v>43</v>
      </c>
      <c r="E231" s="191">
        <v>35363</v>
      </c>
      <c r="F231" s="37">
        <v>39911852</v>
      </c>
      <c r="G231" s="38" t="s">
        <v>27</v>
      </c>
      <c r="H231" s="76" t="s">
        <v>333</v>
      </c>
      <c r="I231" s="40">
        <v>138</v>
      </c>
      <c r="J231" s="40">
        <v>157</v>
      </c>
      <c r="K231" s="41">
        <v>295</v>
      </c>
      <c r="L231" s="100">
        <v>44310</v>
      </c>
      <c r="M231" s="69">
        <f t="shared" si="11"/>
        <v>73.566084788029926</v>
      </c>
    </row>
    <row r="232" spans="1:13" ht="15.75" customHeight="1" x14ac:dyDescent="0.25">
      <c r="A232" s="32">
        <v>3</v>
      </c>
      <c r="B232" s="88" t="s">
        <v>335</v>
      </c>
      <c r="C232" s="34" t="s">
        <v>33</v>
      </c>
      <c r="D232" s="79" t="s">
        <v>21</v>
      </c>
      <c r="E232" s="191">
        <v>35311</v>
      </c>
      <c r="F232" s="37">
        <v>39458224</v>
      </c>
      <c r="G232" s="38" t="s">
        <v>27</v>
      </c>
      <c r="H232" s="76" t="s">
        <v>333</v>
      </c>
      <c r="I232" s="40">
        <v>127</v>
      </c>
      <c r="J232" s="40">
        <v>157</v>
      </c>
      <c r="K232" s="41">
        <v>284</v>
      </c>
      <c r="L232" s="100">
        <v>44504</v>
      </c>
      <c r="M232" s="69">
        <f t="shared" si="11"/>
        <v>70.822942643391528</v>
      </c>
    </row>
    <row r="233" spans="1:13" ht="15" customHeight="1" x14ac:dyDescent="0.25">
      <c r="A233" s="32">
        <v>4</v>
      </c>
      <c r="B233" s="88" t="s">
        <v>336</v>
      </c>
      <c r="C233" s="34" t="s">
        <v>182</v>
      </c>
      <c r="D233" s="35" t="s">
        <v>43</v>
      </c>
      <c r="E233" s="191">
        <v>34473</v>
      </c>
      <c r="F233" s="37">
        <v>35461504</v>
      </c>
      <c r="G233" s="38" t="s">
        <v>27</v>
      </c>
      <c r="H233" s="76" t="s">
        <v>333</v>
      </c>
      <c r="I233" s="40">
        <v>125</v>
      </c>
      <c r="J233" s="40">
        <v>150</v>
      </c>
      <c r="K233" s="41">
        <v>275</v>
      </c>
      <c r="L233" s="100">
        <v>44408</v>
      </c>
      <c r="M233" s="69">
        <f t="shared" si="11"/>
        <v>68.578553615960104</v>
      </c>
    </row>
    <row r="234" spans="1:13" ht="15.75" customHeight="1" x14ac:dyDescent="0.25">
      <c r="A234" s="58">
        <v>5</v>
      </c>
      <c r="B234" s="140" t="s">
        <v>337</v>
      </c>
      <c r="C234" s="140" t="s">
        <v>179</v>
      </c>
      <c r="D234" s="79" t="s">
        <v>21</v>
      </c>
      <c r="E234" s="110">
        <v>37130</v>
      </c>
      <c r="F234" s="72">
        <v>43570613</v>
      </c>
      <c r="G234" s="96" t="s">
        <v>17</v>
      </c>
      <c r="H234" s="71" t="s">
        <v>333</v>
      </c>
      <c r="I234" s="66">
        <v>112</v>
      </c>
      <c r="J234" s="66">
        <v>140</v>
      </c>
      <c r="K234" s="67">
        <v>252</v>
      </c>
      <c r="L234" s="68">
        <v>44504</v>
      </c>
      <c r="M234" s="69">
        <f t="shared" si="11"/>
        <v>62.842892768079807</v>
      </c>
    </row>
    <row r="235" spans="1:13" ht="15" customHeight="1" x14ac:dyDescent="0.25">
      <c r="A235" s="32">
        <v>6</v>
      </c>
      <c r="B235" s="34" t="s">
        <v>338</v>
      </c>
      <c r="C235" s="34" t="s">
        <v>105</v>
      </c>
      <c r="D235" s="102" t="s">
        <v>106</v>
      </c>
      <c r="E235" s="101">
        <v>38919</v>
      </c>
      <c r="F235" s="103">
        <v>47210431</v>
      </c>
      <c r="G235" s="104" t="s">
        <v>40</v>
      </c>
      <c r="H235" s="76" t="s">
        <v>333</v>
      </c>
      <c r="I235" s="40">
        <v>106</v>
      </c>
      <c r="J235" s="40">
        <v>125</v>
      </c>
      <c r="K235" s="41">
        <v>231</v>
      </c>
      <c r="L235" s="42">
        <v>44415</v>
      </c>
      <c r="M235" s="69">
        <f t="shared" si="11"/>
        <v>57.605985037406484</v>
      </c>
    </row>
    <row r="236" spans="1:13" ht="15.75" customHeight="1" thickBot="1" x14ac:dyDescent="0.3">
      <c r="A236" s="123">
        <v>7</v>
      </c>
      <c r="B236" s="124" t="s">
        <v>339</v>
      </c>
      <c r="C236" s="168" t="s">
        <v>67</v>
      </c>
      <c r="D236" s="126" t="s">
        <v>43</v>
      </c>
      <c r="E236" s="197">
        <v>38821</v>
      </c>
      <c r="F236" s="128">
        <v>47206233</v>
      </c>
      <c r="G236" s="129" t="s">
        <v>40</v>
      </c>
      <c r="H236" s="130" t="s">
        <v>333</v>
      </c>
      <c r="I236" s="131">
        <v>95</v>
      </c>
      <c r="J236" s="131">
        <v>115</v>
      </c>
      <c r="K236" s="132">
        <v>210</v>
      </c>
      <c r="L236" s="133">
        <v>44408</v>
      </c>
      <c r="M236" s="122">
        <f t="shared" si="11"/>
        <v>52.369077306733168</v>
      </c>
    </row>
    <row r="237" spans="1:13" x14ac:dyDescent="0.25">
      <c r="A237" s="20">
        <v>1</v>
      </c>
      <c r="B237" s="158" t="s">
        <v>340</v>
      </c>
      <c r="C237" s="22" t="s">
        <v>72</v>
      </c>
      <c r="D237" s="23" t="s">
        <v>21</v>
      </c>
      <c r="E237" s="198">
        <v>34463</v>
      </c>
      <c r="F237" s="25">
        <v>38256493</v>
      </c>
      <c r="G237" s="26" t="s">
        <v>27</v>
      </c>
      <c r="H237" s="57" t="s">
        <v>341</v>
      </c>
      <c r="I237" s="28">
        <v>146</v>
      </c>
      <c r="J237" s="28">
        <v>175</v>
      </c>
      <c r="K237" s="29">
        <v>321</v>
      </c>
      <c r="L237" s="30">
        <v>44457</v>
      </c>
      <c r="M237" s="31">
        <f>(K237/4.12)</f>
        <v>77.912621359223294</v>
      </c>
    </row>
    <row r="238" spans="1:13" x14ac:dyDescent="0.25">
      <c r="A238" s="58">
        <v>2</v>
      </c>
      <c r="B238" s="140" t="s">
        <v>342</v>
      </c>
      <c r="C238" s="140" t="s">
        <v>42</v>
      </c>
      <c r="D238" s="61" t="s">
        <v>43</v>
      </c>
      <c r="E238" s="196">
        <v>35363</v>
      </c>
      <c r="F238" s="63">
        <v>39911852</v>
      </c>
      <c r="G238" s="64" t="s">
        <v>27</v>
      </c>
      <c r="H238" s="71" t="s">
        <v>341</v>
      </c>
      <c r="I238" s="66">
        <v>130</v>
      </c>
      <c r="J238" s="66">
        <v>145</v>
      </c>
      <c r="K238" s="67">
        <v>275</v>
      </c>
      <c r="L238" s="68">
        <v>44268</v>
      </c>
      <c r="M238" s="69">
        <f>(K238/4.12)</f>
        <v>66.747572815533985</v>
      </c>
    </row>
    <row r="239" spans="1:13" x14ac:dyDescent="0.25">
      <c r="A239" s="32">
        <v>3</v>
      </c>
      <c r="B239" s="164" t="s">
        <v>343</v>
      </c>
      <c r="C239" s="34" t="s">
        <v>182</v>
      </c>
      <c r="D239" s="35" t="s">
        <v>43</v>
      </c>
      <c r="E239" s="191">
        <v>34472</v>
      </c>
      <c r="F239" s="37">
        <v>35461503</v>
      </c>
      <c r="G239" s="38" t="s">
        <v>27</v>
      </c>
      <c r="H239" s="76" t="s">
        <v>341</v>
      </c>
      <c r="I239" s="40">
        <v>125</v>
      </c>
      <c r="J239" s="40">
        <v>150</v>
      </c>
      <c r="K239" s="41">
        <v>275</v>
      </c>
      <c r="L239" s="42">
        <v>44365</v>
      </c>
      <c r="M239" s="69">
        <f>(K239/4.12)</f>
        <v>66.747572815533985</v>
      </c>
    </row>
    <row r="240" spans="1:13" x14ac:dyDescent="0.25">
      <c r="A240" s="58">
        <v>4</v>
      </c>
      <c r="B240" s="87" t="s">
        <v>344</v>
      </c>
      <c r="C240" s="140" t="s">
        <v>67</v>
      </c>
      <c r="D240" s="61" t="s">
        <v>43</v>
      </c>
      <c r="E240" s="196">
        <v>38821</v>
      </c>
      <c r="F240" s="63">
        <v>47206233</v>
      </c>
      <c r="G240" s="64" t="s">
        <v>40</v>
      </c>
      <c r="H240" s="71" t="s">
        <v>341</v>
      </c>
      <c r="I240" s="66">
        <v>100</v>
      </c>
      <c r="J240" s="66">
        <v>125</v>
      </c>
      <c r="K240" s="67">
        <v>225</v>
      </c>
      <c r="L240" s="74">
        <v>44541</v>
      </c>
      <c r="M240" s="69">
        <f>(K240/4.12)</f>
        <v>54.61165048543689</v>
      </c>
    </row>
    <row r="241" spans="1:13" ht="15.75" thickBot="1" x14ac:dyDescent="0.3">
      <c r="A241" s="44">
        <v>5</v>
      </c>
      <c r="B241" s="154" t="s">
        <v>345</v>
      </c>
      <c r="C241" s="46" t="s">
        <v>86</v>
      </c>
      <c r="D241" s="47" t="s">
        <v>43</v>
      </c>
      <c r="E241" s="199">
        <v>37638</v>
      </c>
      <c r="F241" s="49">
        <v>44609881</v>
      </c>
      <c r="G241" s="50" t="s">
        <v>17</v>
      </c>
      <c r="H241" s="78" t="s">
        <v>341</v>
      </c>
      <c r="I241" s="52">
        <v>75</v>
      </c>
      <c r="J241" s="52">
        <v>93</v>
      </c>
      <c r="K241" s="53">
        <v>168</v>
      </c>
      <c r="L241" s="54">
        <v>44408</v>
      </c>
      <c r="M241" s="55">
        <f>(K241/4.12)</f>
        <v>40.776699029126213</v>
      </c>
    </row>
    <row r="242" spans="1:13" x14ac:dyDescent="0.25">
      <c r="A242" s="20">
        <v>1</v>
      </c>
      <c r="B242" s="158" t="s">
        <v>346</v>
      </c>
      <c r="C242" s="22" t="s">
        <v>33</v>
      </c>
      <c r="D242" s="23" t="s">
        <v>21</v>
      </c>
      <c r="E242" s="198">
        <v>38071</v>
      </c>
      <c r="F242" s="25">
        <v>45782716</v>
      </c>
      <c r="G242" s="26" t="s">
        <v>22</v>
      </c>
      <c r="H242" s="57" t="s">
        <v>347</v>
      </c>
      <c r="I242" s="28">
        <v>96</v>
      </c>
      <c r="J242" s="28">
        <v>119</v>
      </c>
      <c r="K242" s="29">
        <v>215</v>
      </c>
      <c r="L242" s="30">
        <v>44457</v>
      </c>
      <c r="M242" s="31">
        <f>(K242/4.24)</f>
        <v>50.70754716981132</v>
      </c>
    </row>
    <row r="243" spans="1:13" ht="15.75" thickBot="1" x14ac:dyDescent="0.3">
      <c r="A243" s="44">
        <v>2</v>
      </c>
      <c r="B243" s="92" t="s">
        <v>348</v>
      </c>
      <c r="C243" s="46" t="s">
        <v>236</v>
      </c>
      <c r="D243" s="47" t="s">
        <v>43</v>
      </c>
      <c r="E243" s="199">
        <v>38430</v>
      </c>
      <c r="F243" s="49">
        <v>46569552</v>
      </c>
      <c r="G243" s="50" t="s">
        <v>22</v>
      </c>
      <c r="H243" s="78" t="s">
        <v>347</v>
      </c>
      <c r="I243" s="52">
        <v>85</v>
      </c>
      <c r="J243" s="52">
        <v>100</v>
      </c>
      <c r="K243" s="53">
        <v>185</v>
      </c>
      <c r="L243" s="139">
        <v>44310</v>
      </c>
      <c r="M243" s="55">
        <f>(K243/4.24)</f>
        <v>43.632075471698109</v>
      </c>
    </row>
    <row r="244" spans="1:13" x14ac:dyDescent="0.25">
      <c r="A244" s="20">
        <v>1</v>
      </c>
      <c r="B244" s="200" t="s">
        <v>349</v>
      </c>
      <c r="C244" s="22" t="s">
        <v>33</v>
      </c>
      <c r="D244" s="200" t="s">
        <v>21</v>
      </c>
      <c r="E244" s="198">
        <v>34384</v>
      </c>
      <c r="F244" s="25">
        <v>38102482</v>
      </c>
      <c r="G244" s="26" t="s">
        <v>27</v>
      </c>
      <c r="H244" s="27" t="s">
        <v>350</v>
      </c>
      <c r="I244" s="28">
        <v>115</v>
      </c>
      <c r="J244" s="28">
        <v>146</v>
      </c>
      <c r="K244" s="29">
        <v>261</v>
      </c>
      <c r="L244" s="30">
        <v>44408</v>
      </c>
      <c r="M244" s="31">
        <f>(K244/4.24)</f>
        <v>61.556603773584904</v>
      </c>
    </row>
    <row r="245" spans="1:13" ht="15.75" thickBot="1" x14ac:dyDescent="0.3">
      <c r="A245" s="44">
        <v>2</v>
      </c>
      <c r="B245" s="201" t="s">
        <v>351</v>
      </c>
      <c r="C245" s="46" t="s">
        <v>86</v>
      </c>
      <c r="D245" s="201" t="s">
        <v>43</v>
      </c>
      <c r="E245" s="199">
        <v>37638</v>
      </c>
      <c r="F245" s="49">
        <v>44609881</v>
      </c>
      <c r="G245" s="50" t="s">
        <v>17</v>
      </c>
      <c r="H245" s="51" t="s">
        <v>350</v>
      </c>
      <c r="I245" s="52">
        <v>78</v>
      </c>
      <c r="J245" s="52">
        <v>97</v>
      </c>
      <c r="K245" s="53">
        <v>175</v>
      </c>
      <c r="L245" s="54">
        <v>44464</v>
      </c>
      <c r="M245" s="55">
        <f>(K245/4.24)</f>
        <v>41.273584905660378</v>
      </c>
    </row>
    <row r="246" spans="1:13" x14ac:dyDescent="0.25">
      <c r="A246" s="58">
        <v>1</v>
      </c>
      <c r="B246" s="202" t="s">
        <v>352</v>
      </c>
      <c r="C246" s="140" t="s">
        <v>225</v>
      </c>
      <c r="D246" s="202" t="s">
        <v>21</v>
      </c>
      <c r="E246" s="196">
        <v>29777</v>
      </c>
      <c r="F246" s="63">
        <v>28825716</v>
      </c>
      <c r="G246" s="64" t="s">
        <v>27</v>
      </c>
      <c r="H246" s="65" t="s">
        <v>353</v>
      </c>
      <c r="I246" s="66">
        <v>140</v>
      </c>
      <c r="J246" s="66">
        <v>177</v>
      </c>
      <c r="K246" s="67">
        <v>317</v>
      </c>
      <c r="L246" s="68">
        <v>44504</v>
      </c>
      <c r="M246" s="69">
        <f>(K246/4.53)</f>
        <v>69.977924944812358</v>
      </c>
    </row>
    <row r="247" spans="1:13" ht="15.75" thickBot="1" x14ac:dyDescent="0.3">
      <c r="A247" s="141">
        <v>2</v>
      </c>
      <c r="B247" s="142" t="s">
        <v>354</v>
      </c>
      <c r="C247" s="203" t="s">
        <v>122</v>
      </c>
      <c r="D247" s="144" t="s">
        <v>123</v>
      </c>
      <c r="E247" s="204">
        <v>37960</v>
      </c>
      <c r="F247" s="146">
        <v>45414473</v>
      </c>
      <c r="G247" s="147" t="s">
        <v>17</v>
      </c>
      <c r="H247" s="205" t="s">
        <v>353</v>
      </c>
      <c r="I247" s="149">
        <v>120</v>
      </c>
      <c r="J247" s="149">
        <v>160</v>
      </c>
      <c r="K247" s="150">
        <v>280</v>
      </c>
      <c r="L247" s="181">
        <v>44541</v>
      </c>
      <c r="M247" s="156">
        <f>(K247/4.53)</f>
        <v>61.810154525386309</v>
      </c>
    </row>
  </sheetData>
  <autoFilter ref="B1:M243">
    <filterColumn colId="6" showButton="0"/>
    <filterColumn colId="7" showButton="0"/>
    <filterColumn colId="8" showButton="0"/>
    <filterColumn colId="9" showButton="0"/>
  </autoFilter>
  <mergeCells count="9">
    <mergeCell ref="G1:G2"/>
    <mergeCell ref="H1:L1"/>
    <mergeCell ref="M1:M2"/>
    <mergeCell ref="A1:A2"/>
    <mergeCell ref="B1:B2"/>
    <mergeCell ref="C1:C2"/>
    <mergeCell ref="D1:D2"/>
    <mergeCell ref="E1:E2"/>
    <mergeCell ref="F1:F2"/>
  </mergeCells>
  <pageMargins left="0.20416666666666666" right="0.20416666666666666" top="0.63095238095238093" bottom="0.29166666666666669" header="0.3" footer="0.3"/>
  <pageSetup paperSize="9" scale="80" fitToHeight="0" orientation="landscape" r:id="rId1"/>
  <headerFooter>
    <oddHeader>&amp;C&amp;"-,Negrita"&amp;16RANKING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 FAP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2022-01-05T16:02:56Z</dcterms:created>
  <dcterms:modified xsi:type="dcterms:W3CDTF">2022-01-05T16:03:16Z</dcterms:modified>
</cp:coreProperties>
</file>