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380" windowHeight="8130" tabRatio="447" activeTab="0"/>
  </bookViews>
  <sheets>
    <sheet name="Resultados Masculinos" sheetId="1" r:id="rId1"/>
    <sheet name="Resultados Femeninos" sheetId="2" r:id="rId2"/>
    <sheet name="Sinclair Varones" sheetId="3" r:id="rId3"/>
    <sheet name="Sinclaire Damas" sheetId="4" r:id="rId4"/>
    <sheet name="Puntos Total Varones" sheetId="5" r:id="rId5"/>
    <sheet name="Damas - Puntuación Total" sheetId="6" r:id="rId6"/>
    <sheet name="M+F Puntuación Total" sheetId="7" r:id="rId7"/>
    <sheet name="Points" sheetId="8" r:id="rId8"/>
  </sheets>
  <definedNames>
    <definedName name="_xlnm.Print_Titles" localSheetId="1">'Resultados Femeninos'!$1:$2</definedName>
    <definedName name="_xlnm.Print_Titles" localSheetId="0">'Resultados Masculinos'!$1:$2</definedName>
    <definedName name="_xlnm.Print_Titles" localSheetId="2">'Sinclair Varones'!$1:$2</definedName>
    <definedName name="_xlnm.Print_Titles" localSheetId="3">'Sinclaire Damas'!$1:$2</definedName>
  </definedNames>
  <calcPr fullCalcOnLoad="1"/>
</workbook>
</file>

<file path=xl/sharedStrings.xml><?xml version="1.0" encoding="utf-8"?>
<sst xmlns="http://schemas.openxmlformats.org/spreadsheetml/2006/main" count="5834" uniqueCount="585">
  <si>
    <t>Snatch Rank</t>
  </si>
  <si>
    <t>C&amp;J Rank</t>
  </si>
  <si>
    <t>M/F</t>
  </si>
  <si>
    <t>max</t>
  </si>
  <si>
    <t>A</t>
  </si>
  <si>
    <t>Rank</t>
  </si>
  <si>
    <t>Points</t>
  </si>
  <si>
    <t>Sorteo</t>
  </si>
  <si>
    <t>Apellido</t>
  </si>
  <si>
    <t>Nombre</t>
  </si>
  <si>
    <t>Cat.</t>
  </si>
  <si>
    <t>P. C.</t>
  </si>
  <si>
    <t>Equipo</t>
  </si>
  <si>
    <t>Año</t>
  </si>
  <si>
    <t>Arr.</t>
  </si>
  <si>
    <t>Envión</t>
  </si>
  <si>
    <t>Total</t>
  </si>
  <si>
    <t>Max</t>
  </si>
  <si>
    <t>Ubic.</t>
  </si>
  <si>
    <t>U15 M 49</t>
  </si>
  <si>
    <t>Vallejo</t>
  </si>
  <si>
    <t>Maximiliano</t>
  </si>
  <si>
    <t>Asoc. Pesas El Bolson</t>
  </si>
  <si>
    <t>1/1/2009</t>
  </si>
  <si>
    <t>U15 M 55</t>
  </si>
  <si>
    <t>Palumbo</t>
  </si>
  <si>
    <t>Ramiro</t>
  </si>
  <si>
    <t>Club Alte. Brown</t>
  </si>
  <si>
    <t>1/1/2008</t>
  </si>
  <si>
    <t>Matricardi</t>
  </si>
  <si>
    <t>Alvaro</t>
  </si>
  <si>
    <t>Asoc. Civil Pesas San Luis</t>
  </si>
  <si>
    <t>Barrera</t>
  </si>
  <si>
    <t>Nicolas Alejandro</t>
  </si>
  <si>
    <t>Fundacion Dharma</t>
  </si>
  <si>
    <t>Cáceres</t>
  </si>
  <si>
    <t>Bautista</t>
  </si>
  <si>
    <t>Fe.Me.Pe.</t>
  </si>
  <si>
    <t>1/1/2010</t>
  </si>
  <si>
    <t>Etcheguia</t>
  </si>
  <si>
    <t>Franc</t>
  </si>
  <si>
    <t>Munic. Est. Echeverria</t>
  </si>
  <si>
    <t>U15 M 61</t>
  </si>
  <si>
    <t>Soria Carrizo</t>
  </si>
  <si>
    <t xml:space="preserve">Francisco </t>
  </si>
  <si>
    <t>CEDA - Salta</t>
  </si>
  <si>
    <t>Pereira</t>
  </si>
  <si>
    <t>Máximo David</t>
  </si>
  <si>
    <t>Asoc. Misionera de Pesas</t>
  </si>
  <si>
    <t>Mancilla</t>
  </si>
  <si>
    <t>Leandro Ezequiel</t>
  </si>
  <si>
    <t>Federacion Jujeña de Pesas</t>
  </si>
  <si>
    <t>Chaila Medina</t>
  </si>
  <si>
    <t>Marcos Agustín</t>
  </si>
  <si>
    <t>EDA - Hugo's Team</t>
  </si>
  <si>
    <t>Agüero</t>
  </si>
  <si>
    <t>Namir Maximiliano</t>
  </si>
  <si>
    <t xml:space="preserve"> Cisneros Torres</t>
  </si>
  <si>
    <t xml:space="preserve">Elias Joaquin </t>
  </si>
  <si>
    <t>Rivalko</t>
  </si>
  <si>
    <t>Nicolas Misael</t>
  </si>
  <si>
    <t>Paz Gonzalez</t>
  </si>
  <si>
    <t>Joan Francisco</t>
  </si>
  <si>
    <t>Banuera</t>
  </si>
  <si>
    <t>Renzo Benjamin Banuera</t>
  </si>
  <si>
    <t>Munic. Pergamino</t>
  </si>
  <si>
    <t>U15 M 67</t>
  </si>
  <si>
    <t>Salica Ferreira</t>
  </si>
  <si>
    <t>Facundo</t>
  </si>
  <si>
    <t>Roth</t>
  </si>
  <si>
    <t>Martin</t>
  </si>
  <si>
    <t>Club Sarmiento de Avellaneda</t>
  </si>
  <si>
    <t>Alfonzo</t>
  </si>
  <si>
    <t>Hector Damian</t>
  </si>
  <si>
    <t>Asoc. Chaqueña de Pesas</t>
  </si>
  <si>
    <t>Millan</t>
  </si>
  <si>
    <t>Justo</t>
  </si>
  <si>
    <t>EDA - Hernandarias</t>
  </si>
  <si>
    <t>Arias Quiroga</t>
  </si>
  <si>
    <t>Gael Maximiliano</t>
  </si>
  <si>
    <t>U15 M 73</t>
  </si>
  <si>
    <t>Altamiranda</t>
  </si>
  <si>
    <t>Tobias</t>
  </si>
  <si>
    <t>EDA - Aceria</t>
  </si>
  <si>
    <t>Cordoba</t>
  </si>
  <si>
    <t>Matías Ariel</t>
  </si>
  <si>
    <t>EDA - Pyrros Gym</t>
  </si>
  <si>
    <t>Krahn</t>
  </si>
  <si>
    <t>Lautaro Joel</t>
  </si>
  <si>
    <t>EDA - La Pampa</t>
  </si>
  <si>
    <t>Maymo</t>
  </si>
  <si>
    <t>Leon</t>
  </si>
  <si>
    <t>Asoc. Kayakistas</t>
  </si>
  <si>
    <t>U15 M 81</t>
  </si>
  <si>
    <t>Leclerc</t>
  </si>
  <si>
    <t>Andre</t>
  </si>
  <si>
    <t>Asoc. Rosarina de Pesas</t>
  </si>
  <si>
    <t>Cortes</t>
  </si>
  <si>
    <t>Tomas</t>
  </si>
  <si>
    <t>Asoc. LOP - TDF</t>
  </si>
  <si>
    <t>U15 M 89</t>
  </si>
  <si>
    <t>Pighin</t>
  </si>
  <si>
    <t>Valentin</t>
  </si>
  <si>
    <t>Club Calchaqui - Santa Fe</t>
  </si>
  <si>
    <t>U15 M 102</t>
  </si>
  <si>
    <t>Mera</t>
  </si>
  <si>
    <t>Martin Tiziano</t>
  </si>
  <si>
    <t>Univ. La Punta - San Luis</t>
  </si>
  <si>
    <t>U15 M &gt;102</t>
  </si>
  <si>
    <t>Duarte</t>
  </si>
  <si>
    <t>Lautaro</t>
  </si>
  <si>
    <t>Munic. Avellaneda</t>
  </si>
  <si>
    <t>U17 M 55</t>
  </si>
  <si>
    <t>Meza</t>
  </si>
  <si>
    <t>Domingo</t>
  </si>
  <si>
    <t>Corrientes Pesas</t>
  </si>
  <si>
    <t>1/1/2006</t>
  </si>
  <si>
    <t>U17 M 61</t>
  </si>
  <si>
    <t>Aguirre</t>
  </si>
  <si>
    <t>Ignacio</t>
  </si>
  <si>
    <t>CASarmiento - Chaco</t>
  </si>
  <si>
    <t>1/1/2007</t>
  </si>
  <si>
    <t>Andrade</t>
  </si>
  <si>
    <t>Rodrigo</t>
  </si>
  <si>
    <t>Dieguez</t>
  </si>
  <si>
    <t>Tiago Emir</t>
  </si>
  <si>
    <t>Ferreti</t>
  </si>
  <si>
    <t>Thiago</t>
  </si>
  <si>
    <t>Ledesma Capó</t>
  </si>
  <si>
    <t>Mateo</t>
  </si>
  <si>
    <t>U17 M 67</t>
  </si>
  <si>
    <t>Landivar</t>
  </si>
  <si>
    <t>Angel Gabriel Landivar</t>
  </si>
  <si>
    <t xml:space="preserve"> Gustavo</t>
  </si>
  <si>
    <t>Oyarzo</t>
  </si>
  <si>
    <t>Garelli</t>
  </si>
  <si>
    <t>Benjamin</t>
  </si>
  <si>
    <t>U17 M 73</t>
  </si>
  <si>
    <t>Molina Becker</t>
  </si>
  <si>
    <t>Isaac</t>
  </si>
  <si>
    <t>EDA - Umbral</t>
  </si>
  <si>
    <t>Cichini</t>
  </si>
  <si>
    <t>Gabriel</t>
  </si>
  <si>
    <t>Turner</t>
  </si>
  <si>
    <t>Diego Benjamin</t>
  </si>
  <si>
    <t>Asoc. de Pesas de Neuquen</t>
  </si>
  <si>
    <t>U17 M 81</t>
  </si>
  <si>
    <t>Olivera Delfino</t>
  </si>
  <si>
    <t xml:space="preserve">Ramiro </t>
  </si>
  <si>
    <t>Sale</t>
  </si>
  <si>
    <t>Lucas Mateo</t>
  </si>
  <si>
    <t>Decima</t>
  </si>
  <si>
    <t>Jesus</t>
  </si>
  <si>
    <t>Capovila Otranto</t>
  </si>
  <si>
    <t>Juan Pablo</t>
  </si>
  <si>
    <t>U17 M 89</t>
  </si>
  <si>
    <t>Calvo</t>
  </si>
  <si>
    <t>David</t>
  </si>
  <si>
    <t>Ocampo Budeguer</t>
  </si>
  <si>
    <t>Alejo</t>
  </si>
  <si>
    <t>Moreyra Ojeda</t>
  </si>
  <si>
    <t xml:space="preserve">Tiago </t>
  </si>
  <si>
    <t xml:space="preserve">Ayala </t>
  </si>
  <si>
    <t>Cisneros</t>
  </si>
  <si>
    <t>Marcos</t>
  </si>
  <si>
    <t>U17 M 96</t>
  </si>
  <si>
    <t>Anselmi</t>
  </si>
  <si>
    <t>Munic. Lomas de Zamora</t>
  </si>
  <si>
    <t>U17 M 102</t>
  </si>
  <si>
    <t>Mesa</t>
  </si>
  <si>
    <t>Joaquín</t>
  </si>
  <si>
    <t>U17 M &gt;102</t>
  </si>
  <si>
    <t>Sosa</t>
  </si>
  <si>
    <t>Octavio</t>
  </si>
  <si>
    <t>Albornos</t>
  </si>
  <si>
    <t>Ian Emanuel</t>
  </si>
  <si>
    <t>Castro</t>
  </si>
  <si>
    <t>Danilo</t>
  </si>
  <si>
    <t>C.C. Campana</t>
  </si>
  <si>
    <t>U20 M 61</t>
  </si>
  <si>
    <t>Ruiz Diaz</t>
  </si>
  <si>
    <t>Tobías</t>
  </si>
  <si>
    <t>CA Independiente</t>
  </si>
  <si>
    <t>1/1/2005</t>
  </si>
  <si>
    <t>Lucero</t>
  </si>
  <si>
    <t>Asoc. Mendocina de Pesas</t>
  </si>
  <si>
    <t>1/1/2004</t>
  </si>
  <si>
    <t>Amarilla</t>
  </si>
  <si>
    <t>Esteban</t>
  </si>
  <si>
    <t>U20 M 67</t>
  </si>
  <si>
    <t>Lassaga</t>
  </si>
  <si>
    <t>EDA - Guadalupe</t>
  </si>
  <si>
    <t>Frau</t>
  </si>
  <si>
    <t>Pablo</t>
  </si>
  <si>
    <t>1/1/2003</t>
  </si>
  <si>
    <t>Santa Cruz</t>
  </si>
  <si>
    <t>U20 M 73</t>
  </si>
  <si>
    <t>Ocampo</t>
  </si>
  <si>
    <t>Cicaré</t>
  </si>
  <si>
    <t>Joaquin</t>
  </si>
  <si>
    <t>Valentín</t>
  </si>
  <si>
    <t>Gonzalez</t>
  </si>
  <si>
    <t>Felipe</t>
  </si>
  <si>
    <t>Mazza</t>
  </si>
  <si>
    <t>Ignasio</t>
  </si>
  <si>
    <t>U20 M 81</t>
  </si>
  <si>
    <t>Pizzuti</t>
  </si>
  <si>
    <t>Dante</t>
  </si>
  <si>
    <t>Asoc. Barilochense de Pesas</t>
  </si>
  <si>
    <t>Mariano</t>
  </si>
  <si>
    <t>Peña</t>
  </si>
  <si>
    <t>Uriel</t>
  </si>
  <si>
    <t>Coto</t>
  </si>
  <si>
    <t>Federico</t>
  </si>
  <si>
    <t>Escudero</t>
  </si>
  <si>
    <t>Agustin</t>
  </si>
  <si>
    <t>Chamorro</t>
  </si>
  <si>
    <t>Franco</t>
  </si>
  <si>
    <t>Lannia</t>
  </si>
  <si>
    <t>Leonardo</t>
  </si>
  <si>
    <t>U20 M 89</t>
  </si>
  <si>
    <t>U20 M 96</t>
  </si>
  <si>
    <t>Britez</t>
  </si>
  <si>
    <t xml:space="preserve">Pastore </t>
  </si>
  <si>
    <t>Francisco</t>
  </si>
  <si>
    <t>U20 M 102</t>
  </si>
  <si>
    <t>Sebastian</t>
  </si>
  <si>
    <t>U20 M &gt;109</t>
  </si>
  <si>
    <t>Palacios</t>
  </si>
  <si>
    <t>SR M 61</t>
  </si>
  <si>
    <t>SR M 67</t>
  </si>
  <si>
    <t>Leyes</t>
  </si>
  <si>
    <t>Yonatan</t>
  </si>
  <si>
    <t>1/1/2001</t>
  </si>
  <si>
    <t>Aranda</t>
  </si>
  <si>
    <t>1/1/1997</t>
  </si>
  <si>
    <t>Maidana</t>
  </si>
  <si>
    <t>Calja</t>
  </si>
  <si>
    <t>Elías</t>
  </si>
  <si>
    <t>Cordoba Juárez</t>
  </si>
  <si>
    <t>Paco</t>
  </si>
  <si>
    <t>1/1/2000</t>
  </si>
  <si>
    <t>SR M 73</t>
  </si>
  <si>
    <t xml:space="preserve">Istephanian </t>
  </si>
  <si>
    <t>Raffi</t>
  </si>
  <si>
    <t xml:space="preserve">Vitullo </t>
  </si>
  <si>
    <t>1/1/1999</t>
  </si>
  <si>
    <t>Romero</t>
  </si>
  <si>
    <t>Vaquera</t>
  </si>
  <si>
    <t>Emiliano</t>
  </si>
  <si>
    <t>EDA - Halterados</t>
  </si>
  <si>
    <t>Torres</t>
  </si>
  <si>
    <t>Juan Manuel</t>
  </si>
  <si>
    <t xml:space="preserve">Benitez </t>
  </si>
  <si>
    <t>Sebastián</t>
  </si>
  <si>
    <t>Salguero</t>
  </si>
  <si>
    <t xml:space="preserve"> Jonathan</t>
  </si>
  <si>
    <t>Hemadi</t>
  </si>
  <si>
    <t>Juan</t>
  </si>
  <si>
    <t>1/1/1998</t>
  </si>
  <si>
    <t>Yonzo</t>
  </si>
  <si>
    <t xml:space="preserve"> Andrés</t>
  </si>
  <si>
    <t>1/1/1992</t>
  </si>
  <si>
    <t>Lopez</t>
  </si>
  <si>
    <t>1/1/1985</t>
  </si>
  <si>
    <t>Calabró</t>
  </si>
  <si>
    <t>Julian</t>
  </si>
  <si>
    <t>SR M 81</t>
  </si>
  <si>
    <t>Galeano</t>
  </si>
  <si>
    <t>Ariel</t>
  </si>
  <si>
    <t>1/1/1995</t>
  </si>
  <si>
    <t>Ruiz Opfer</t>
  </si>
  <si>
    <t>Leandro</t>
  </si>
  <si>
    <t>Mora</t>
  </si>
  <si>
    <t>Rufino</t>
  </si>
  <si>
    <t>De Guerrico</t>
  </si>
  <si>
    <t xml:space="preserve">Torres Pandolfo </t>
  </si>
  <si>
    <t>Nicolás</t>
  </si>
  <si>
    <t>SR M 89</t>
  </si>
  <si>
    <t xml:space="preserve">Giorgio </t>
  </si>
  <si>
    <t xml:space="preserve">Gonzalez </t>
  </si>
  <si>
    <t>Vazquez</t>
  </si>
  <si>
    <t>Caggiano</t>
  </si>
  <si>
    <t>Agustín</t>
  </si>
  <si>
    <t xml:space="preserve">Cancherini </t>
  </si>
  <si>
    <t>Diogo</t>
  </si>
  <si>
    <t>1/1/1987</t>
  </si>
  <si>
    <t xml:space="preserve"> Gomez Franco</t>
  </si>
  <si>
    <t>SR M 96</t>
  </si>
  <si>
    <t>Jones</t>
  </si>
  <si>
    <t>Club Union</t>
  </si>
  <si>
    <t>Giorgio</t>
  </si>
  <si>
    <t>Marco</t>
  </si>
  <si>
    <t>Cochet</t>
  </si>
  <si>
    <t>Sebastian Rodrigo</t>
  </si>
  <si>
    <t>1/1/1996</t>
  </si>
  <si>
    <t xml:space="preserve">Lingeri </t>
  </si>
  <si>
    <t>Yunis</t>
  </si>
  <si>
    <t>Juan Carlos</t>
  </si>
  <si>
    <t>1/1/1990</t>
  </si>
  <si>
    <t>Ovejero</t>
  </si>
  <si>
    <t>Ismael</t>
  </si>
  <si>
    <t>Bodirikyan</t>
  </si>
  <si>
    <t>Cristian</t>
  </si>
  <si>
    <t>SR M 102</t>
  </si>
  <si>
    <t>Solito</t>
  </si>
  <si>
    <t>1/1/1994</t>
  </si>
  <si>
    <t>Yosco</t>
  </si>
  <si>
    <t>1/1/1989</t>
  </si>
  <si>
    <t>SR M 109</t>
  </si>
  <si>
    <t xml:space="preserve">Pons </t>
  </si>
  <si>
    <t xml:space="preserve"> Gomez Perraza</t>
  </si>
  <si>
    <t>Gonzalo</t>
  </si>
  <si>
    <t>Autore</t>
  </si>
  <si>
    <t>Javier</t>
  </si>
  <si>
    <t>SR M &gt;109</t>
  </si>
  <si>
    <t>Portillo</t>
  </si>
  <si>
    <t>José David</t>
  </si>
  <si>
    <t>Sinclair</t>
  </si>
  <si>
    <t>U15 F 40</t>
  </si>
  <si>
    <t>Greco</t>
  </si>
  <si>
    <t>Giovana Ludmila</t>
  </si>
  <si>
    <t>U15 F 45</t>
  </si>
  <si>
    <t>Miranda</t>
  </si>
  <si>
    <t>Victoria Thiara</t>
  </si>
  <si>
    <t>Benitez</t>
  </si>
  <si>
    <t>Camila</t>
  </si>
  <si>
    <t>U15 F 49</t>
  </si>
  <si>
    <t>Yashira</t>
  </si>
  <si>
    <t>Azcue</t>
  </si>
  <si>
    <t>Ines</t>
  </si>
  <si>
    <t>Mercado Hurtado</t>
  </si>
  <si>
    <t>Solana Celeste</t>
  </si>
  <si>
    <t>U15 F 55</t>
  </si>
  <si>
    <t>Lupiañez</t>
  </si>
  <si>
    <t>Luna</t>
  </si>
  <si>
    <t>Pinedo</t>
  </si>
  <si>
    <t>Albertina</t>
  </si>
  <si>
    <t>EDA - Chascomus</t>
  </si>
  <si>
    <t>Montenegro</t>
  </si>
  <si>
    <t>Ana</t>
  </si>
  <si>
    <t>U15 F 59</t>
  </si>
  <si>
    <t>Jael Priscila</t>
  </si>
  <si>
    <t>Martina</t>
  </si>
  <si>
    <t>Acosta</t>
  </si>
  <si>
    <t>Maria Jose</t>
  </si>
  <si>
    <t>Victoria</t>
  </si>
  <si>
    <t>U15 F 64</t>
  </si>
  <si>
    <t>Miani</t>
  </si>
  <si>
    <t>Loreta</t>
  </si>
  <si>
    <t>Wallingre</t>
  </si>
  <si>
    <t>Lara Martina</t>
  </si>
  <si>
    <t>Flores</t>
  </si>
  <si>
    <t>Zahira Daniela</t>
  </si>
  <si>
    <t xml:space="preserve">Asoc. Civil - ELOP - Nahuen </t>
  </si>
  <si>
    <t>Cabral</t>
  </si>
  <si>
    <t>Valentina</t>
  </si>
  <si>
    <t>U15 F 71</t>
  </si>
  <si>
    <t>De La Vega</t>
  </si>
  <si>
    <t>Guadalupe</t>
  </si>
  <si>
    <t>Carrara</t>
  </si>
  <si>
    <t>Agustina</t>
  </si>
  <si>
    <t>Cardozo</t>
  </si>
  <si>
    <t>Sofia</t>
  </si>
  <si>
    <t>U15 F 76</t>
  </si>
  <si>
    <t>Callata</t>
  </si>
  <si>
    <t>U15 F 81</t>
  </si>
  <si>
    <t>Ramirez</t>
  </si>
  <si>
    <t>Dahiara Andrea</t>
  </si>
  <si>
    <t>Robles</t>
  </si>
  <si>
    <t>U15 F &gt;81</t>
  </si>
  <si>
    <t>U17 F 40</t>
  </si>
  <si>
    <t>U17 F 45</t>
  </si>
  <si>
    <t>U17 F 49</t>
  </si>
  <si>
    <t>Vitar Perdiguera</t>
  </si>
  <si>
    <t>Valentina Abigail</t>
  </si>
  <si>
    <t>U17 F 55</t>
  </si>
  <si>
    <t>Francos</t>
  </si>
  <si>
    <t>Kiara</t>
  </si>
  <si>
    <t>Vega</t>
  </si>
  <si>
    <t>Magali</t>
  </si>
  <si>
    <t>San Jorge</t>
  </si>
  <si>
    <t>Verenna Gonzalez</t>
  </si>
  <si>
    <t>Bianca</t>
  </si>
  <si>
    <t>U17 F 59</t>
  </si>
  <si>
    <t>Casadevall</t>
  </si>
  <si>
    <t>Maria Paz</t>
  </si>
  <si>
    <t>Monzon</t>
  </si>
  <si>
    <t>Luana</t>
  </si>
  <si>
    <t>U17 F 64</t>
  </si>
  <si>
    <t>Ayala</t>
  </si>
  <si>
    <t>Milena Madelein</t>
  </si>
  <si>
    <t>Güimenez</t>
  </si>
  <si>
    <t>Ahiara</t>
  </si>
  <si>
    <t>Quiroga</t>
  </si>
  <si>
    <t>Abril</t>
  </si>
  <si>
    <t>Alén</t>
  </si>
  <si>
    <t>Sophia</t>
  </si>
  <si>
    <t>Villarroel</t>
  </si>
  <si>
    <t>Nicol</t>
  </si>
  <si>
    <t>Vazques Stamulis</t>
  </si>
  <si>
    <t>Dahira</t>
  </si>
  <si>
    <t>U17 F 71</t>
  </si>
  <si>
    <t>Travesani</t>
  </si>
  <si>
    <t>Jazmin</t>
  </si>
  <si>
    <t>Reyes</t>
  </si>
  <si>
    <t>Milagros</t>
  </si>
  <si>
    <t>U17 F 76</t>
  </si>
  <si>
    <t>Lovera</t>
  </si>
  <si>
    <t>Julia</t>
  </si>
  <si>
    <t>Pintor</t>
  </si>
  <si>
    <t>Lourdes</t>
  </si>
  <si>
    <t>U17 F 81</t>
  </si>
  <si>
    <t>U17 F &gt;81</t>
  </si>
  <si>
    <t>Mitjhi Haydee</t>
  </si>
  <si>
    <t>Mingarelli</t>
  </si>
  <si>
    <t>Giuliana</t>
  </si>
  <si>
    <t>Roche</t>
  </si>
  <si>
    <t>Malena</t>
  </si>
  <si>
    <t>U20 F 49</t>
  </si>
  <si>
    <t>Altamirano</t>
  </si>
  <si>
    <t>Guillermina</t>
  </si>
  <si>
    <t>Melin</t>
  </si>
  <si>
    <t>Abigail</t>
  </si>
  <si>
    <t>U20 F 55</t>
  </si>
  <si>
    <t>Giraldez</t>
  </si>
  <si>
    <t>María Mercedes</t>
  </si>
  <si>
    <t>Agostina</t>
  </si>
  <si>
    <t>U20 F 59</t>
  </si>
  <si>
    <t>Araoz</t>
  </si>
  <si>
    <t>Bassine</t>
  </si>
  <si>
    <t>Leila</t>
  </si>
  <si>
    <t>U20 F 64</t>
  </si>
  <si>
    <t>Ada</t>
  </si>
  <si>
    <t>U20 F 71</t>
  </si>
  <si>
    <t>Gimenez</t>
  </si>
  <si>
    <t>Chiapella</t>
  </si>
  <si>
    <t>Luciana</t>
  </si>
  <si>
    <t>Basualdo</t>
  </si>
  <si>
    <t>Melody Brisila</t>
  </si>
  <si>
    <t>U20 F 76</t>
  </si>
  <si>
    <t>Morales</t>
  </si>
  <si>
    <t>U20 F 81</t>
  </si>
  <si>
    <t>Subiabre</t>
  </si>
  <si>
    <t>U20 F &gt;87</t>
  </si>
  <si>
    <t>Ojeda</t>
  </si>
  <si>
    <t>Luz Alba</t>
  </si>
  <si>
    <t>SR F 49</t>
  </si>
  <si>
    <t>Gerzel</t>
  </si>
  <si>
    <t>Ludmila</t>
  </si>
  <si>
    <t>SR F 55</t>
  </si>
  <si>
    <t>Grenni</t>
  </si>
  <si>
    <t>Victoria  (FC)</t>
  </si>
  <si>
    <t>Alvarez</t>
  </si>
  <si>
    <t xml:space="preserve"> Maripil</t>
  </si>
  <si>
    <t>Abigail Dhamar</t>
  </si>
  <si>
    <t>SR F 59</t>
  </si>
  <si>
    <t>Maria Luz</t>
  </si>
  <si>
    <t>Mendoza</t>
  </si>
  <si>
    <t>Slowik</t>
  </si>
  <si>
    <t>Melany Micaela</t>
  </si>
  <si>
    <t>Martinez</t>
  </si>
  <si>
    <t>Sheila</t>
  </si>
  <si>
    <t>Barreiro</t>
  </si>
  <si>
    <t>Heinzle</t>
  </si>
  <si>
    <t>Ayelen</t>
  </si>
  <si>
    <t xml:space="preserve">Xoana </t>
  </si>
  <si>
    <t>1/1/1991</t>
  </si>
  <si>
    <t>SR F 64</t>
  </si>
  <si>
    <t>Ullua</t>
  </si>
  <si>
    <t>Tatiana</t>
  </si>
  <si>
    <t>Joana</t>
  </si>
  <si>
    <t>Scarlet</t>
  </si>
  <si>
    <t>1/1/2002</t>
  </si>
  <si>
    <t>Sirignano</t>
  </si>
  <si>
    <t>Rocio</t>
  </si>
  <si>
    <t>Prieto</t>
  </si>
  <si>
    <t>Carolina</t>
  </si>
  <si>
    <t>SR F 71</t>
  </si>
  <si>
    <t>Diaz</t>
  </si>
  <si>
    <t>Facal</t>
  </si>
  <si>
    <t>Laura</t>
  </si>
  <si>
    <t>Pallone</t>
  </si>
  <si>
    <t>Lingeri</t>
  </si>
  <si>
    <t>Nerina</t>
  </si>
  <si>
    <t>SR F 76</t>
  </si>
  <si>
    <t>Szebun</t>
  </si>
  <si>
    <t>Katherina</t>
  </si>
  <si>
    <t>Frette</t>
  </si>
  <si>
    <t>Andrea</t>
  </si>
  <si>
    <t>Bianco</t>
  </si>
  <si>
    <t>Yasmin</t>
  </si>
  <si>
    <t>Muruaga</t>
  </si>
  <si>
    <t>SR F 87</t>
  </si>
  <si>
    <t>Obando</t>
  </si>
  <si>
    <t>María Micaela</t>
  </si>
  <si>
    <t>SR F &gt;87</t>
  </si>
  <si>
    <t>Blanco</t>
  </si>
  <si>
    <t>Sofía</t>
  </si>
  <si>
    <t>Avaca</t>
  </si>
  <si>
    <t>Debora Aldana</t>
  </si>
  <si>
    <t>Caletti</t>
  </si>
  <si>
    <t>Antonella</t>
  </si>
  <si>
    <t>Varones - Ubicación por Equipos (Total)</t>
  </si>
  <si>
    <t>Puntos</t>
  </si>
  <si>
    <t>M</t>
  </si>
  <si>
    <t>Oro</t>
  </si>
  <si>
    <t>Plata</t>
  </si>
  <si>
    <t>Bronce</t>
  </si>
  <si>
    <t>Detalles por atleta</t>
  </si>
  <si>
    <t>Género</t>
  </si>
  <si>
    <t>Ubic. (Total)</t>
  </si>
  <si>
    <t>Puntos (Total)</t>
  </si>
  <si>
    <t>Ubic. por equipos</t>
  </si>
  <si>
    <t>Puntos acumulados por Equipo</t>
  </si>
  <si>
    <t>Asoc. Barilochense de Pesas_M</t>
  </si>
  <si>
    <t>Asoc. Chaqueña de Pesas_M</t>
  </si>
  <si>
    <t>Asoc. Civil Pesas San Luis_M</t>
  </si>
  <si>
    <t>Asoc. Kayakistas_M</t>
  </si>
  <si>
    <t>Asoc. LOP - TDF_M</t>
  </si>
  <si>
    <t>Asoc. Mendocina de Pesas_M</t>
  </si>
  <si>
    <t>Asoc. Misionera de Pesas_M</t>
  </si>
  <si>
    <t>Asoc. Pesas El Bolson_M</t>
  </si>
  <si>
    <t>Asoc. Rosarina de Pesas_M</t>
  </si>
  <si>
    <t>Asoc. de Pesas de Neuquen_M</t>
  </si>
  <si>
    <t>C.C. Campana_M</t>
  </si>
  <si>
    <t>CA Independiente_M</t>
  </si>
  <si>
    <t>CASarmiento - Chaco_M</t>
  </si>
  <si>
    <t>CEDA - Salta_M</t>
  </si>
  <si>
    <t>Club Alte. Brown_M</t>
  </si>
  <si>
    <t>Club Calchaqui - Santa Fe_M</t>
  </si>
  <si>
    <t>Club Sarmiento de Avellaneda_M</t>
  </si>
  <si>
    <t>Club Union_M</t>
  </si>
  <si>
    <t>Corrientes Pesas_M</t>
  </si>
  <si>
    <t>EDA - Aceria_M</t>
  </si>
  <si>
    <t>EDA - Guadalupe_M</t>
  </si>
  <si>
    <t>EDA - Halterados_M</t>
  </si>
  <si>
    <t>EDA - Hernandarias_M</t>
  </si>
  <si>
    <t>EDA - Hugo's Team_M</t>
  </si>
  <si>
    <t>EDA - La Pampa_M</t>
  </si>
  <si>
    <t>EDA - Pyrros Gym_M</t>
  </si>
  <si>
    <t>EDA - Umbral_M</t>
  </si>
  <si>
    <t>Fe.Me.Pe._M</t>
  </si>
  <si>
    <t>Federacion Jujeña de Pesas_M</t>
  </si>
  <si>
    <t>Fundacion Dharma_M</t>
  </si>
  <si>
    <t>Munic. Avellaneda_M</t>
  </si>
  <si>
    <t>Munic. Est. Echeverria_M</t>
  </si>
  <si>
    <t>Munic. Lomas de Zamora_M</t>
  </si>
  <si>
    <t>Munic. Pergamino_M</t>
  </si>
  <si>
    <t>Univ. La Punta - San Luis_M</t>
  </si>
  <si>
    <t>Número de Atletas</t>
  </si>
  <si>
    <t>Número de equipos</t>
  </si>
  <si>
    <t>Varones por Equipos</t>
  </si>
  <si>
    <t>Damas - Ubicación por Equipos (Total)</t>
  </si>
  <si>
    <t>F</t>
  </si>
  <si>
    <t>Asoc. Barilochense de Pesas_F</t>
  </si>
  <si>
    <t>Asoc. Chaqueña de Pesas_F</t>
  </si>
  <si>
    <t>Asoc. Civil - ELOP - Nahuen _F</t>
  </si>
  <si>
    <t>Asoc. Civil Pesas San Luis_F</t>
  </si>
  <si>
    <t>Asoc. Kayakistas_F</t>
  </si>
  <si>
    <t>Asoc. LOP - TDF_F</t>
  </si>
  <si>
    <t>Asoc. Misionera de Pesas_F</t>
  </si>
  <si>
    <t>Asoc. Pesas El Bolson_F</t>
  </si>
  <si>
    <t>Asoc. Rosarina de Pesas_F</t>
  </si>
  <si>
    <t>Asoc. de Pesas de Neuquen_F</t>
  </si>
  <si>
    <t>C.C. Campana_F</t>
  </si>
  <si>
    <t>CASarmiento - Chaco_F</t>
  </si>
  <si>
    <t>CEDA - Salta_F</t>
  </si>
  <si>
    <t>Club Alte. Brown_F</t>
  </si>
  <si>
    <t>Club Union_F</t>
  </si>
  <si>
    <t>Corrientes Pesas_F</t>
  </si>
  <si>
    <t>EDA - Aceria_F</t>
  </si>
  <si>
    <t>EDA - Chascomus_F</t>
  </si>
  <si>
    <t>EDA - Hernandarias_F</t>
  </si>
  <si>
    <t>EDA - Hugo's Team_F</t>
  </si>
  <si>
    <t>EDA - Umbral_F</t>
  </si>
  <si>
    <t>Fe.Me.Pe._F</t>
  </si>
  <si>
    <t>Federacion Jujeña de Pesas_F</t>
  </si>
  <si>
    <t>Fundacion Dharma_F</t>
  </si>
  <si>
    <t>Munic. Avellaneda_F</t>
  </si>
  <si>
    <t>Munic. Est. Echeverria_F</t>
  </si>
  <si>
    <t>San Jorge_F</t>
  </si>
  <si>
    <t>Univ. La Punta - San Luis_F</t>
  </si>
  <si>
    <t>Damas por Equipos</t>
  </si>
  <si>
    <t>Damas y Varones - Ubicación por Equipos (Total)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</si>
</sst>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0.0;&quot;&quot;"/>
    <numFmt numFmtId="187" formatCode="0;\(0\);\-"/>
    <numFmt numFmtId="188" formatCode="0.000;&quot;&quot;;\-"/>
    <numFmt numFmtId="189" formatCode="#,##0&quot;     &quot;;&quot; (&quot;#,##0&quot;)    &quot;;&quot; -&quot;#&quot;     &quot;;@\ "/>
    <numFmt numFmtId="190" formatCode="#"/>
    <numFmt numFmtId="191" formatCode="0;&quot;&quot;"/>
    <numFmt numFmtId="192" formatCode="0\ ;\(0\)\ ;\-\ "/>
    <numFmt numFmtId="193" formatCode="0;&quot;&quot;;\-"/>
    <numFmt numFmtId="194" formatCode="0;\-;\-"/>
    <numFmt numFmtId="195" formatCode="0.000;;\-"/>
    <numFmt numFmtId="196" formatCode="_-#,##0;[Red]\(#,##0\);\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2" fillId="32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5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90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191" fontId="0" fillId="0" borderId="11" xfId="0" applyNumberFormat="1" applyBorder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19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7" fillId="36" borderId="0" xfId="0" applyFont="1" applyFill="1" applyAlignment="1">
      <alignment/>
    </xf>
    <xf numFmtId="0" fontId="0" fillId="37" borderId="14" xfId="0" applyFill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7" fontId="9" fillId="0" borderId="15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right" vertical="center" wrapText="1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1" fontId="8" fillId="0" borderId="15" xfId="0" applyNumberFormat="1" applyFont="1" applyBorder="1" applyAlignment="1">
      <alignment horizontal="center" vertical="center"/>
    </xf>
    <xf numFmtId="0" fontId="7" fillId="37" borderId="14" xfId="0" applyFont="1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8" xfId="0" applyFill="1" applyBorder="1" applyAlignment="1">
      <alignment horizontal="center"/>
    </xf>
    <xf numFmtId="193" fontId="8" fillId="0" borderId="15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" vertical="center"/>
    </xf>
    <xf numFmtId="188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vertical="center"/>
      <protection locked="0"/>
    </xf>
    <xf numFmtId="1" fontId="0" fillId="37" borderId="18" xfId="0" applyNumberForma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93" fontId="8" fillId="0" borderId="21" xfId="0" applyNumberFormat="1" applyFont="1" applyBorder="1" applyAlignment="1">
      <alignment horizontal="center" vertical="center"/>
    </xf>
    <xf numFmtId="190" fontId="0" fillId="0" borderId="22" xfId="0" applyNumberFormat="1" applyBorder="1" applyAlignment="1">
      <alignment wrapText="1"/>
    </xf>
    <xf numFmtId="0" fontId="0" fillId="0" borderId="10" xfId="0" applyBorder="1" applyAlignment="1">
      <alignment wrapText="1"/>
    </xf>
    <xf numFmtId="18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87" fontId="11" fillId="0" borderId="21" xfId="0" applyNumberFormat="1" applyFont="1" applyBorder="1" applyAlignment="1" applyProtection="1">
      <alignment horizontal="center" vertical="center"/>
      <protection locked="0"/>
    </xf>
    <xf numFmtId="187" fontId="11" fillId="0" borderId="15" xfId="0" applyNumberFormat="1" applyFont="1" applyBorder="1" applyAlignment="1">
      <alignment horizontal="center" vertical="center"/>
    </xf>
    <xf numFmtId="1" fontId="12" fillId="37" borderId="14" xfId="0" applyNumberFormat="1" applyFont="1" applyFill="1" applyBorder="1" applyAlignment="1">
      <alignment horizontal="center" wrapText="1"/>
    </xf>
    <xf numFmtId="0" fontId="13" fillId="38" borderId="0" xfId="0" applyFont="1" applyFill="1" applyAlignment="1">
      <alignment/>
    </xf>
    <xf numFmtId="187" fontId="8" fillId="39" borderId="0" xfId="0" applyNumberFormat="1" applyFont="1" applyFill="1" applyAlignment="1">
      <alignment horizontal="center" vertical="center"/>
    </xf>
    <xf numFmtId="196" fontId="8" fillId="0" borderId="0" xfId="0" applyNumberFormat="1" applyFont="1" applyAlignment="1">
      <alignment horizontal="center" vertical="center"/>
    </xf>
    <xf numFmtId="0" fontId="53" fillId="40" borderId="25" xfId="0" applyFont="1" applyFill="1" applyBorder="1" applyAlignment="1">
      <alignment vertical="center"/>
    </xf>
    <xf numFmtId="0" fontId="54" fillId="40" borderId="26" xfId="0" applyFont="1" applyFill="1" applyBorder="1" applyAlignment="1">
      <alignment vertical="center"/>
    </xf>
    <xf numFmtId="0" fontId="55" fillId="40" borderId="26" xfId="0" applyFont="1" applyFill="1" applyBorder="1" applyAlignment="1">
      <alignment horizontal="right" vertical="center"/>
    </xf>
    <xf numFmtId="0" fontId="56" fillId="40" borderId="27" xfId="0" applyFont="1" applyFill="1" applyBorder="1" applyAlignment="1" quotePrefix="1">
      <alignment horizontal="right" vertical="center"/>
    </xf>
    <xf numFmtId="187" fontId="0" fillId="0" borderId="28" xfId="0" applyNumberFormat="1" applyBorder="1" applyAlignment="1">
      <alignment/>
    </xf>
    <xf numFmtId="193" fontId="0" fillId="0" borderId="28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191" fontId="0" fillId="0" borderId="30" xfId="0" applyNumberFormat="1" applyBorder="1" applyAlignment="1">
      <alignment horizontal="center" wrapText="1"/>
    </xf>
    <xf numFmtId="187" fontId="0" fillId="0" borderId="31" xfId="0" applyNumberFormat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7" borderId="32" xfId="0" applyFill="1" applyBorder="1" applyAlignment="1" applyProtection="1">
      <alignment horizontal="center"/>
      <protection locked="0"/>
    </xf>
    <xf numFmtId="0" fontId="0" fillId="37" borderId="33" xfId="0" applyFill="1" applyBorder="1" applyAlignment="1" applyProtection="1">
      <alignment horizontal="center"/>
      <protection locked="0"/>
    </xf>
    <xf numFmtId="0" fontId="7" fillId="37" borderId="32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0" fillId="37" borderId="35" xfId="0" applyFill="1" applyBorder="1" applyAlignment="1" applyProtection="1">
      <alignment horizontal="center"/>
      <protection locked="0"/>
    </xf>
    <xf numFmtId="0" fontId="0" fillId="37" borderId="36" xfId="0" applyFill="1" applyBorder="1" applyAlignment="1" applyProtection="1">
      <alignment horizontal="center"/>
      <protection locked="0"/>
    </xf>
    <xf numFmtId="0" fontId="0" fillId="37" borderId="37" xfId="0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38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39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40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41" xfId="0" applyFill="1" applyBorder="1" applyAlignment="1" applyProtection="1">
      <alignment horizontal="center"/>
      <protection locked="0"/>
    </xf>
    <xf numFmtId="0" fontId="0" fillId="37" borderId="42" xfId="0" applyFill="1" applyBorder="1" applyAlignment="1" applyProtection="1">
      <alignment horizontal="center"/>
      <protection locked="0"/>
    </xf>
    <xf numFmtId="0" fontId="0" fillId="37" borderId="43" xfId="0" applyFill="1" applyBorder="1" applyAlignment="1" applyProtection="1">
      <alignment horizontal="center"/>
      <protection locked="0"/>
    </xf>
    <xf numFmtId="0" fontId="7" fillId="37" borderId="40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0" fillId="37" borderId="34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 wrapText="1"/>
      <protection locked="0"/>
    </xf>
    <xf numFmtId="186" fontId="0" fillId="37" borderId="15" xfId="0" applyNumberFormat="1" applyFill="1" applyBorder="1" applyAlignment="1" applyProtection="1">
      <alignment horizontal="center" wrapText="1"/>
      <protection locked="0"/>
    </xf>
    <xf numFmtId="0" fontId="0" fillId="37" borderId="40" xfId="0" applyFill="1" applyBorder="1" applyAlignment="1" applyProtection="1">
      <alignment horizontal="center" wrapText="1"/>
      <protection locked="0"/>
    </xf>
    <xf numFmtId="0" fontId="0" fillId="37" borderId="12" xfId="0" applyFill="1" applyBorder="1" applyAlignment="1" applyProtection="1">
      <alignment horizontal="center" wrapText="1"/>
      <protection locked="0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mphase 1" xfId="37"/>
    <cellStyle name="Emphase 2" xfId="38"/>
    <cellStyle name="Emphase 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Lien hypertexte 2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itre 1" xfId="65"/>
    <cellStyle name="Titre 1 1" xfId="66"/>
    <cellStyle name="Titre 1 1 1" xfId="67"/>
    <cellStyle name="Titre de la feuille" xfId="68"/>
    <cellStyle name="Título" xfId="69"/>
    <cellStyle name="Título 2" xfId="70"/>
    <cellStyle name="Título 3" xfId="71"/>
    <cellStyle name="Total" xfId="72"/>
  </cellStyles>
  <dxfs count="7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D9D9"/>
      <rgbColor rgb="0099CC00"/>
      <rgbColor rgb="00FFCC00"/>
      <rgbColor rgb="00FF9900"/>
      <rgbColor rgb="00FF4040"/>
      <rgbColor rgb="00666699"/>
      <rgbColor rgb="0066B3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6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11.421875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24" customWidth="1"/>
    <col min="15" max="15" width="6.7109375" style="1" customWidth="1"/>
    <col min="16" max="16" width="6.421875" style="1" customWidth="1"/>
    <col min="17" max="17" width="6.57421875" style="1" customWidth="1"/>
    <col min="18" max="18" width="6.28125" style="1" customWidth="1"/>
    <col min="19" max="19" width="6.28125" style="0" customWidth="1"/>
    <col min="20" max="20" width="6.8515625" style="1" customWidth="1"/>
    <col min="21" max="21" width="0.9921875" style="0" customWidth="1"/>
  </cols>
  <sheetData>
    <row r="1" spans="1:20" ht="15" customHeight="1">
      <c r="A1" s="73" t="s">
        <v>7</v>
      </c>
      <c r="B1" s="75" t="s">
        <v>8</v>
      </c>
      <c r="C1" s="77" t="s">
        <v>9</v>
      </c>
      <c r="D1" s="79" t="s">
        <v>2</v>
      </c>
      <c r="E1" s="66" t="s">
        <v>10</v>
      </c>
      <c r="F1" s="66" t="s">
        <v>11</v>
      </c>
      <c r="G1" s="66" t="s">
        <v>12</v>
      </c>
      <c r="H1" s="66" t="s">
        <v>13</v>
      </c>
      <c r="I1" s="69" t="s">
        <v>14</v>
      </c>
      <c r="J1" s="70"/>
      <c r="K1" s="70"/>
      <c r="L1" s="70"/>
      <c r="M1" s="70"/>
      <c r="N1" s="69" t="s">
        <v>15</v>
      </c>
      <c r="O1" s="70"/>
      <c r="P1" s="70"/>
      <c r="Q1" s="70"/>
      <c r="R1" s="70"/>
      <c r="S1" s="71" t="s">
        <v>16</v>
      </c>
      <c r="T1" s="72"/>
    </row>
    <row r="2" spans="1:20" s="1" customFormat="1" ht="15" customHeight="1">
      <c r="A2" s="74"/>
      <c r="B2" s="76"/>
      <c r="C2" s="78"/>
      <c r="D2" s="80"/>
      <c r="E2" s="67"/>
      <c r="F2" s="67"/>
      <c r="G2" s="67"/>
      <c r="H2" s="67"/>
      <c r="I2" s="35">
        <v>1</v>
      </c>
      <c r="J2" s="18">
        <v>2</v>
      </c>
      <c r="K2" s="18">
        <v>3</v>
      </c>
      <c r="L2" s="34" t="s">
        <v>17</v>
      </c>
      <c r="M2" s="53" t="s">
        <v>18</v>
      </c>
      <c r="N2" s="18">
        <v>1</v>
      </c>
      <c r="O2" s="18">
        <v>2</v>
      </c>
      <c r="P2" s="18">
        <v>3</v>
      </c>
      <c r="Q2" s="34" t="s">
        <v>17</v>
      </c>
      <c r="R2" s="53" t="s">
        <v>18</v>
      </c>
      <c r="S2" s="33" t="s">
        <v>16</v>
      </c>
      <c r="T2" s="53" t="s">
        <v>18</v>
      </c>
    </row>
    <row r="3" spans="1:11" ht="7.5" customHeight="1">
      <c r="A3" s="54"/>
      <c r="B3" s="54"/>
      <c r="C3" s="54"/>
      <c r="D3" s="54"/>
      <c r="E3" s="54"/>
      <c r="F3" s="54"/>
      <c r="G3" s="54"/>
      <c r="H3" s="54"/>
      <c r="I3" s="54"/>
      <c r="J3" s="55"/>
      <c r="K3" s="56"/>
    </row>
    <row r="4" spans="1:23" s="20" customFormat="1" ht="21.75" customHeight="1">
      <c r="A4" s="57" t="s">
        <v>19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1"/>
      <c r="V4" s="1"/>
      <c r="W4" s="1"/>
    </row>
    <row r="5" spans="1:20" ht="21" customHeight="1">
      <c r="A5" s="32">
        <v>82</v>
      </c>
      <c r="B5" s="31" t="s">
        <v>20</v>
      </c>
      <c r="C5" s="31" t="s">
        <v>21</v>
      </c>
      <c r="D5" s="19"/>
      <c r="E5" s="29" t="s">
        <v>19</v>
      </c>
      <c r="F5" s="30">
        <v>48.4</v>
      </c>
      <c r="G5" s="29" t="s">
        <v>22</v>
      </c>
      <c r="H5" s="28" t="s">
        <v>23</v>
      </c>
      <c r="I5" s="27">
        <v>40</v>
      </c>
      <c r="J5" s="27">
        <v>45</v>
      </c>
      <c r="K5" s="27">
        <v>-50</v>
      </c>
      <c r="L5" s="26">
        <v>45</v>
      </c>
      <c r="M5" s="52">
        <v>1</v>
      </c>
      <c r="N5" s="27">
        <v>40</v>
      </c>
      <c r="O5" s="27">
        <v>-48</v>
      </c>
      <c r="P5" s="27">
        <v>48</v>
      </c>
      <c r="Q5" s="26">
        <v>48</v>
      </c>
      <c r="R5" s="52">
        <v>1</v>
      </c>
      <c r="S5" s="25">
        <v>93</v>
      </c>
      <c r="T5" s="51">
        <v>1</v>
      </c>
    </row>
    <row r="6" spans="1:11" ht="7.5" customHeight="1">
      <c r="A6" s="54"/>
      <c r="B6" s="54"/>
      <c r="C6" s="54"/>
      <c r="D6" s="54"/>
      <c r="E6" s="54"/>
      <c r="F6" s="54"/>
      <c r="G6" s="54"/>
      <c r="H6" s="54"/>
      <c r="I6" s="54"/>
      <c r="J6" s="55"/>
      <c r="K6" s="56"/>
    </row>
    <row r="7" spans="1:23" ht="21.75" customHeight="1">
      <c r="A7" s="57" t="s">
        <v>24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1"/>
      <c r="V7" s="1"/>
      <c r="W7" s="1"/>
    </row>
    <row r="8" spans="1:20" ht="21" customHeight="1">
      <c r="A8" s="32">
        <v>10</v>
      </c>
      <c r="B8" s="31" t="s">
        <v>25</v>
      </c>
      <c r="C8" s="31" t="s">
        <v>26</v>
      </c>
      <c r="D8" s="19"/>
      <c r="E8" s="29" t="s">
        <v>24</v>
      </c>
      <c r="F8" s="30">
        <v>54.45</v>
      </c>
      <c r="G8" s="29" t="s">
        <v>27</v>
      </c>
      <c r="H8" s="28" t="s">
        <v>28</v>
      </c>
      <c r="I8" s="27">
        <v>-77</v>
      </c>
      <c r="J8" s="27">
        <v>77</v>
      </c>
      <c r="K8" s="27">
        <v>81</v>
      </c>
      <c r="L8" s="26">
        <v>81</v>
      </c>
      <c r="M8" s="52">
        <v>1</v>
      </c>
      <c r="N8" s="27">
        <v>-97</v>
      </c>
      <c r="O8" s="27">
        <v>97</v>
      </c>
      <c r="P8" s="27">
        <v>101</v>
      </c>
      <c r="Q8" s="26">
        <v>101</v>
      </c>
      <c r="R8" s="52">
        <v>1</v>
      </c>
      <c r="S8" s="25">
        <v>182</v>
      </c>
      <c r="T8" s="51">
        <v>1</v>
      </c>
    </row>
    <row r="9" spans="1:20" ht="21" customHeight="1">
      <c r="A9" s="32">
        <v>31</v>
      </c>
      <c r="B9" s="31" t="s">
        <v>29</v>
      </c>
      <c r="C9" s="31" t="s">
        <v>30</v>
      </c>
      <c r="D9" s="19"/>
      <c r="E9" s="29" t="s">
        <v>24</v>
      </c>
      <c r="F9" s="30">
        <v>54.25</v>
      </c>
      <c r="G9" s="29" t="s">
        <v>31</v>
      </c>
      <c r="H9" s="28" t="s">
        <v>23</v>
      </c>
      <c r="I9" s="27">
        <v>69</v>
      </c>
      <c r="J9" s="27">
        <v>72</v>
      </c>
      <c r="K9" s="27">
        <v>76</v>
      </c>
      <c r="L9" s="26">
        <v>76</v>
      </c>
      <c r="M9" s="52">
        <v>2</v>
      </c>
      <c r="N9" s="27">
        <v>-88</v>
      </c>
      <c r="O9" s="27">
        <v>-90</v>
      </c>
      <c r="P9" s="27">
        <v>92</v>
      </c>
      <c r="Q9" s="26">
        <v>92</v>
      </c>
      <c r="R9" s="52">
        <v>3</v>
      </c>
      <c r="S9" s="25">
        <v>168</v>
      </c>
      <c r="T9" s="51">
        <v>2</v>
      </c>
    </row>
    <row r="10" spans="1:20" ht="21" customHeight="1">
      <c r="A10" s="32">
        <v>74</v>
      </c>
      <c r="B10" s="31" t="s">
        <v>32</v>
      </c>
      <c r="C10" s="31" t="s">
        <v>33</v>
      </c>
      <c r="D10" s="19"/>
      <c r="E10" s="29" t="s">
        <v>24</v>
      </c>
      <c r="F10" s="30">
        <v>53.75</v>
      </c>
      <c r="G10" s="29" t="s">
        <v>34</v>
      </c>
      <c r="H10" s="28" t="s">
        <v>28</v>
      </c>
      <c r="I10" s="27">
        <v>-65</v>
      </c>
      <c r="J10" s="27">
        <v>70</v>
      </c>
      <c r="K10" s="27">
        <v>-75</v>
      </c>
      <c r="L10" s="26">
        <v>70</v>
      </c>
      <c r="M10" s="52">
        <v>3</v>
      </c>
      <c r="N10" s="27">
        <v>-90</v>
      </c>
      <c r="O10" s="27">
        <v>92</v>
      </c>
      <c r="P10" s="27">
        <v>-95</v>
      </c>
      <c r="Q10" s="26">
        <v>92</v>
      </c>
      <c r="R10" s="52">
        <v>2</v>
      </c>
      <c r="S10" s="25">
        <v>162</v>
      </c>
      <c r="T10" s="51">
        <v>3</v>
      </c>
    </row>
    <row r="11" spans="1:20" ht="21" customHeight="1">
      <c r="A11" s="32">
        <v>68</v>
      </c>
      <c r="B11" s="31" t="s">
        <v>35</v>
      </c>
      <c r="C11" s="31" t="s">
        <v>36</v>
      </c>
      <c r="D11" s="19"/>
      <c r="E11" s="29" t="s">
        <v>24</v>
      </c>
      <c r="F11" s="30">
        <v>53.75</v>
      </c>
      <c r="G11" s="29" t="s">
        <v>37</v>
      </c>
      <c r="H11" s="28" t="s">
        <v>38</v>
      </c>
      <c r="I11" s="27">
        <v>45</v>
      </c>
      <c r="J11" s="27">
        <v>50</v>
      </c>
      <c r="K11" s="27">
        <v>53</v>
      </c>
      <c r="L11" s="26">
        <v>53</v>
      </c>
      <c r="M11" s="52">
        <v>4</v>
      </c>
      <c r="N11" s="27">
        <v>59</v>
      </c>
      <c r="O11" s="27">
        <v>62</v>
      </c>
      <c r="P11" s="27">
        <v>65</v>
      </c>
      <c r="Q11" s="26">
        <v>65</v>
      </c>
      <c r="R11" s="52">
        <v>4</v>
      </c>
      <c r="S11" s="25">
        <v>118</v>
      </c>
      <c r="T11" s="51">
        <v>4</v>
      </c>
    </row>
    <row r="12" spans="1:20" ht="21" customHeight="1">
      <c r="A12" s="32">
        <v>87</v>
      </c>
      <c r="B12" s="31" t="s">
        <v>39</v>
      </c>
      <c r="C12" s="31" t="s">
        <v>40</v>
      </c>
      <c r="D12" s="19"/>
      <c r="E12" s="29" t="s">
        <v>24</v>
      </c>
      <c r="F12" s="30">
        <v>52.55</v>
      </c>
      <c r="G12" s="29" t="s">
        <v>41</v>
      </c>
      <c r="H12" s="28" t="s">
        <v>38</v>
      </c>
      <c r="I12" s="27">
        <v>38</v>
      </c>
      <c r="J12" s="27">
        <v>40</v>
      </c>
      <c r="K12" s="27">
        <v>43</v>
      </c>
      <c r="L12" s="26">
        <v>43</v>
      </c>
      <c r="M12" s="52">
        <v>5</v>
      </c>
      <c r="N12" s="27">
        <v>48</v>
      </c>
      <c r="O12" s="27">
        <v>51</v>
      </c>
      <c r="P12" s="27">
        <v>53</v>
      </c>
      <c r="Q12" s="26">
        <v>53</v>
      </c>
      <c r="R12" s="52">
        <v>5</v>
      </c>
      <c r="S12" s="25">
        <v>96</v>
      </c>
      <c r="T12" s="51">
        <v>5</v>
      </c>
    </row>
    <row r="13" spans="1:11" ht="7.5" customHeight="1">
      <c r="A13" s="54"/>
      <c r="B13" s="54"/>
      <c r="C13" s="54"/>
      <c r="D13" s="54"/>
      <c r="E13" s="54"/>
      <c r="F13" s="54"/>
      <c r="G13" s="54"/>
      <c r="H13" s="54"/>
      <c r="I13" s="54"/>
      <c r="J13" s="55"/>
      <c r="K13" s="56"/>
    </row>
    <row r="14" spans="1:23" ht="21.75" customHeight="1">
      <c r="A14" s="57" t="s">
        <v>42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1"/>
      <c r="V14" s="1"/>
      <c r="W14" s="1"/>
    </row>
    <row r="15" spans="1:20" ht="21" customHeight="1">
      <c r="A15" s="32">
        <v>104</v>
      </c>
      <c r="B15" s="31" t="s">
        <v>43</v>
      </c>
      <c r="C15" s="31" t="s">
        <v>44</v>
      </c>
      <c r="D15" s="19"/>
      <c r="E15" s="29" t="s">
        <v>42</v>
      </c>
      <c r="F15" s="30">
        <v>60.45</v>
      </c>
      <c r="G15" s="29" t="s">
        <v>45</v>
      </c>
      <c r="H15" s="28" t="s">
        <v>28</v>
      </c>
      <c r="I15" s="27">
        <v>75</v>
      </c>
      <c r="J15" s="27">
        <v>-79</v>
      </c>
      <c r="K15" s="27">
        <v>79</v>
      </c>
      <c r="L15" s="26">
        <v>79</v>
      </c>
      <c r="M15" s="52">
        <v>1</v>
      </c>
      <c r="N15" s="27">
        <v>95</v>
      </c>
      <c r="O15" s="27">
        <v>100</v>
      </c>
      <c r="P15" s="27">
        <v>-105</v>
      </c>
      <c r="Q15" s="26">
        <v>100</v>
      </c>
      <c r="R15" s="52">
        <v>1</v>
      </c>
      <c r="S15" s="25">
        <v>179</v>
      </c>
      <c r="T15" s="51">
        <v>1</v>
      </c>
    </row>
    <row r="16" spans="1:20" ht="21" customHeight="1">
      <c r="A16" s="32">
        <v>170</v>
      </c>
      <c r="B16" s="31" t="s">
        <v>46</v>
      </c>
      <c r="C16" s="31" t="s">
        <v>47</v>
      </c>
      <c r="D16" s="19"/>
      <c r="E16" s="29" t="s">
        <v>42</v>
      </c>
      <c r="F16" s="30">
        <v>59.7</v>
      </c>
      <c r="G16" s="29" t="s">
        <v>48</v>
      </c>
      <c r="H16" s="28" t="s">
        <v>23</v>
      </c>
      <c r="I16" s="27">
        <v>70</v>
      </c>
      <c r="J16" s="27">
        <v>-74</v>
      </c>
      <c r="K16" s="27">
        <v>75</v>
      </c>
      <c r="L16" s="26">
        <v>75</v>
      </c>
      <c r="M16" s="52">
        <v>2</v>
      </c>
      <c r="N16" s="27">
        <v>83</v>
      </c>
      <c r="O16" s="27">
        <v>87</v>
      </c>
      <c r="P16" s="27">
        <v>-91</v>
      </c>
      <c r="Q16" s="26">
        <v>87</v>
      </c>
      <c r="R16" s="52">
        <v>3</v>
      </c>
      <c r="S16" s="25">
        <v>162</v>
      </c>
      <c r="T16" s="51">
        <v>2</v>
      </c>
    </row>
    <row r="17" spans="1:20" ht="21" customHeight="1">
      <c r="A17" s="32">
        <v>147</v>
      </c>
      <c r="B17" s="31" t="s">
        <v>49</v>
      </c>
      <c r="C17" s="31" t="s">
        <v>50</v>
      </c>
      <c r="D17" s="19"/>
      <c r="E17" s="29" t="s">
        <v>42</v>
      </c>
      <c r="F17" s="30">
        <v>59.45</v>
      </c>
      <c r="G17" s="29" t="s">
        <v>51</v>
      </c>
      <c r="H17" s="28" t="s">
        <v>28</v>
      </c>
      <c r="I17" s="27">
        <v>62</v>
      </c>
      <c r="J17" s="27">
        <v>68</v>
      </c>
      <c r="K17" s="27">
        <v>-70</v>
      </c>
      <c r="L17" s="26">
        <v>68</v>
      </c>
      <c r="M17" s="52">
        <v>3</v>
      </c>
      <c r="N17" s="27">
        <v>-78</v>
      </c>
      <c r="O17" s="27">
        <v>80</v>
      </c>
      <c r="P17" s="27">
        <v>82</v>
      </c>
      <c r="Q17" s="26">
        <v>82</v>
      </c>
      <c r="R17" s="52">
        <v>4</v>
      </c>
      <c r="S17" s="25">
        <v>150</v>
      </c>
      <c r="T17" s="51">
        <v>3</v>
      </c>
    </row>
    <row r="18" spans="1:20" ht="21" customHeight="1">
      <c r="A18" s="32">
        <v>166</v>
      </c>
      <c r="B18" s="31" t="s">
        <v>52</v>
      </c>
      <c r="C18" s="31" t="s">
        <v>53</v>
      </c>
      <c r="D18" s="19"/>
      <c r="E18" s="29" t="s">
        <v>42</v>
      </c>
      <c r="F18" s="30">
        <v>58.5</v>
      </c>
      <c r="G18" s="29" t="s">
        <v>54</v>
      </c>
      <c r="H18" s="28" t="s">
        <v>23</v>
      </c>
      <c r="I18" s="27">
        <v>55</v>
      </c>
      <c r="J18" s="27">
        <v>60</v>
      </c>
      <c r="K18" s="27">
        <v>63</v>
      </c>
      <c r="L18" s="26">
        <v>63</v>
      </c>
      <c r="M18" s="52">
        <v>4</v>
      </c>
      <c r="N18" s="27">
        <v>73</v>
      </c>
      <c r="O18" s="27">
        <v>-76</v>
      </c>
      <c r="P18" s="27">
        <v>76</v>
      </c>
      <c r="Q18" s="26">
        <v>76</v>
      </c>
      <c r="R18" s="52">
        <v>5</v>
      </c>
      <c r="S18" s="25">
        <v>139</v>
      </c>
      <c r="T18" s="51">
        <v>4</v>
      </c>
    </row>
    <row r="19" spans="1:20" ht="21" customHeight="1">
      <c r="A19" s="32">
        <v>20</v>
      </c>
      <c r="B19" s="31" t="s">
        <v>55</v>
      </c>
      <c r="C19" s="31" t="s">
        <v>56</v>
      </c>
      <c r="D19" s="19"/>
      <c r="E19" s="29" t="s">
        <v>42</v>
      </c>
      <c r="F19" s="30">
        <v>59.3</v>
      </c>
      <c r="G19" s="29" t="s">
        <v>54</v>
      </c>
      <c r="H19" s="28" t="s">
        <v>23</v>
      </c>
      <c r="I19" s="27">
        <v>57</v>
      </c>
      <c r="J19" s="27">
        <v>-61</v>
      </c>
      <c r="K19" s="27">
        <v>62</v>
      </c>
      <c r="L19" s="26">
        <v>62</v>
      </c>
      <c r="M19" s="52">
        <v>5</v>
      </c>
      <c r="N19" s="27">
        <v>-67</v>
      </c>
      <c r="O19" s="27">
        <v>69</v>
      </c>
      <c r="P19" s="27">
        <v>-75</v>
      </c>
      <c r="Q19" s="26">
        <v>69</v>
      </c>
      <c r="R19" s="52">
        <v>8</v>
      </c>
      <c r="S19" s="25">
        <v>131</v>
      </c>
      <c r="T19" s="51">
        <v>5</v>
      </c>
    </row>
    <row r="20" spans="1:20" ht="21" customHeight="1">
      <c r="A20" s="32">
        <v>86</v>
      </c>
      <c r="B20" s="31" t="s">
        <v>57</v>
      </c>
      <c r="C20" s="31" t="s">
        <v>58</v>
      </c>
      <c r="D20" s="19"/>
      <c r="E20" s="29" t="s">
        <v>42</v>
      </c>
      <c r="F20" s="30">
        <v>58.3</v>
      </c>
      <c r="G20" s="29" t="s">
        <v>45</v>
      </c>
      <c r="H20" s="28" t="s">
        <v>23</v>
      </c>
      <c r="I20" s="27">
        <v>-55</v>
      </c>
      <c r="J20" s="27">
        <v>55</v>
      </c>
      <c r="K20" s="27">
        <v>57</v>
      </c>
      <c r="L20" s="26">
        <v>57</v>
      </c>
      <c r="M20" s="52">
        <v>6</v>
      </c>
      <c r="N20" s="27">
        <v>64</v>
      </c>
      <c r="O20" s="27">
        <v>70</v>
      </c>
      <c r="P20" s="27">
        <v>-75</v>
      </c>
      <c r="Q20" s="26">
        <v>70</v>
      </c>
      <c r="R20" s="52">
        <v>7</v>
      </c>
      <c r="S20" s="25">
        <v>127</v>
      </c>
      <c r="T20" s="51">
        <v>6</v>
      </c>
    </row>
    <row r="21" spans="1:20" ht="21" customHeight="1">
      <c r="A21" s="32">
        <v>42</v>
      </c>
      <c r="B21" s="31" t="s">
        <v>59</v>
      </c>
      <c r="C21" s="31" t="s">
        <v>60</v>
      </c>
      <c r="D21" s="19"/>
      <c r="E21" s="29" t="s">
        <v>42</v>
      </c>
      <c r="F21" s="30">
        <v>56.9</v>
      </c>
      <c r="G21" s="29" t="s">
        <v>48</v>
      </c>
      <c r="H21" s="28" t="s">
        <v>28</v>
      </c>
      <c r="I21" s="27">
        <v>55</v>
      </c>
      <c r="J21" s="27">
        <v>-58</v>
      </c>
      <c r="K21" s="27">
        <v>-60</v>
      </c>
      <c r="L21" s="26">
        <v>55</v>
      </c>
      <c r="M21" s="52">
        <v>7</v>
      </c>
      <c r="N21" s="27">
        <v>70</v>
      </c>
      <c r="O21" s="27">
        <v>-73</v>
      </c>
      <c r="P21" s="27">
        <v>-77</v>
      </c>
      <c r="Q21" s="26">
        <v>70</v>
      </c>
      <c r="R21" s="52">
        <v>6</v>
      </c>
      <c r="S21" s="25">
        <v>125</v>
      </c>
      <c r="T21" s="51">
        <v>7</v>
      </c>
    </row>
    <row r="22" spans="1:20" ht="21" customHeight="1">
      <c r="A22" s="32">
        <v>161</v>
      </c>
      <c r="B22" s="31" t="s">
        <v>61</v>
      </c>
      <c r="C22" s="31" t="s">
        <v>62</v>
      </c>
      <c r="D22" s="19"/>
      <c r="E22" s="29" t="s">
        <v>42</v>
      </c>
      <c r="F22" s="30">
        <v>59.6</v>
      </c>
      <c r="G22" s="29" t="s">
        <v>34</v>
      </c>
      <c r="H22" s="28" t="s">
        <v>38</v>
      </c>
      <c r="I22" s="27">
        <v>48</v>
      </c>
      <c r="J22" s="27">
        <v>50</v>
      </c>
      <c r="K22" s="27">
        <v>-52</v>
      </c>
      <c r="L22" s="26">
        <v>50</v>
      </c>
      <c r="M22" s="52">
        <v>8</v>
      </c>
      <c r="N22" s="27">
        <v>60</v>
      </c>
      <c r="O22" s="27">
        <v>64</v>
      </c>
      <c r="P22" s="27">
        <v>-68</v>
      </c>
      <c r="Q22" s="26">
        <v>64</v>
      </c>
      <c r="R22" s="52">
        <v>9</v>
      </c>
      <c r="S22" s="25">
        <v>114</v>
      </c>
      <c r="T22" s="51">
        <v>8</v>
      </c>
    </row>
    <row r="23" spans="1:20" ht="21" customHeight="1">
      <c r="A23" s="32">
        <v>155</v>
      </c>
      <c r="B23" s="31" t="s">
        <v>63</v>
      </c>
      <c r="C23" s="31" t="s">
        <v>64</v>
      </c>
      <c r="D23" s="19"/>
      <c r="E23" s="29" t="s">
        <v>42</v>
      </c>
      <c r="F23" s="30">
        <v>58.85</v>
      </c>
      <c r="G23" s="29" t="s">
        <v>65</v>
      </c>
      <c r="H23" s="28" t="s">
        <v>28</v>
      </c>
      <c r="I23" s="27">
        <v>-70</v>
      </c>
      <c r="J23" s="27">
        <v>-70</v>
      </c>
      <c r="K23" s="27">
        <v>-70</v>
      </c>
      <c r="L23" s="26">
        <v>0</v>
      </c>
      <c r="M23" s="52">
        <v>0</v>
      </c>
      <c r="N23" s="27">
        <v>82</v>
      </c>
      <c r="O23" s="27">
        <v>85</v>
      </c>
      <c r="P23" s="27">
        <v>88</v>
      </c>
      <c r="Q23" s="26">
        <v>88</v>
      </c>
      <c r="R23" s="52">
        <v>2</v>
      </c>
      <c r="S23" s="25">
        <v>0</v>
      </c>
      <c r="T23" s="51">
        <v>0</v>
      </c>
    </row>
    <row r="24" spans="1:11" ht="7.5" customHeight="1">
      <c r="A24" s="54"/>
      <c r="B24" s="54"/>
      <c r="C24" s="54"/>
      <c r="D24" s="54"/>
      <c r="E24" s="54"/>
      <c r="F24" s="54"/>
      <c r="G24" s="54"/>
      <c r="H24" s="54"/>
      <c r="I24" s="54"/>
      <c r="J24" s="55"/>
      <c r="K24" s="56"/>
    </row>
    <row r="25" spans="1:23" ht="21.75" customHeight="1">
      <c r="A25" s="57" t="s">
        <v>66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1"/>
      <c r="V25" s="1"/>
      <c r="W25" s="1"/>
    </row>
    <row r="26" spans="1:20" ht="21" customHeight="1">
      <c r="A26" s="32">
        <v>169</v>
      </c>
      <c r="B26" s="31" t="s">
        <v>67</v>
      </c>
      <c r="C26" s="31" t="s">
        <v>68</v>
      </c>
      <c r="D26" s="19"/>
      <c r="E26" s="29" t="s">
        <v>66</v>
      </c>
      <c r="F26" s="30">
        <v>66.55</v>
      </c>
      <c r="G26" s="29" t="s">
        <v>37</v>
      </c>
      <c r="H26" s="28" t="s">
        <v>28</v>
      </c>
      <c r="I26" s="27">
        <v>-81</v>
      </c>
      <c r="J26" s="27">
        <v>81</v>
      </c>
      <c r="K26" s="27">
        <v>86</v>
      </c>
      <c r="L26" s="26">
        <v>86</v>
      </c>
      <c r="M26" s="52">
        <v>1</v>
      </c>
      <c r="N26" s="27">
        <v>107</v>
      </c>
      <c r="O26" s="27">
        <v>112</v>
      </c>
      <c r="P26" s="27">
        <v>116</v>
      </c>
      <c r="Q26" s="26">
        <v>116</v>
      </c>
      <c r="R26" s="52">
        <v>1</v>
      </c>
      <c r="S26" s="25">
        <v>202</v>
      </c>
      <c r="T26" s="51">
        <v>1</v>
      </c>
    </row>
    <row r="27" spans="1:20" ht="21" customHeight="1">
      <c r="A27" s="32">
        <v>38</v>
      </c>
      <c r="B27" s="31" t="s">
        <v>69</v>
      </c>
      <c r="C27" s="31" t="s">
        <v>70</v>
      </c>
      <c r="D27" s="19"/>
      <c r="E27" s="29" t="s">
        <v>66</v>
      </c>
      <c r="F27" s="30">
        <v>63.85</v>
      </c>
      <c r="G27" s="29" t="s">
        <v>71</v>
      </c>
      <c r="H27" s="28" t="s">
        <v>28</v>
      </c>
      <c r="I27" s="27">
        <v>80</v>
      </c>
      <c r="J27" s="27">
        <v>85</v>
      </c>
      <c r="K27" s="27">
        <v>-90</v>
      </c>
      <c r="L27" s="26">
        <v>85</v>
      </c>
      <c r="M27" s="52">
        <v>2</v>
      </c>
      <c r="N27" s="27">
        <v>100</v>
      </c>
      <c r="O27" s="27">
        <v>-105</v>
      </c>
      <c r="P27" s="27">
        <v>-107</v>
      </c>
      <c r="Q27" s="26">
        <v>100</v>
      </c>
      <c r="R27" s="52">
        <v>2</v>
      </c>
      <c r="S27" s="25">
        <v>185</v>
      </c>
      <c r="T27" s="51">
        <v>2</v>
      </c>
    </row>
    <row r="28" spans="1:20" ht="21" customHeight="1">
      <c r="A28" s="32">
        <v>91</v>
      </c>
      <c r="B28" s="31" t="s">
        <v>72</v>
      </c>
      <c r="C28" s="31" t="s">
        <v>73</v>
      </c>
      <c r="D28" s="19"/>
      <c r="E28" s="29" t="s">
        <v>66</v>
      </c>
      <c r="F28" s="30">
        <v>65.95</v>
      </c>
      <c r="G28" s="29" t="s">
        <v>74</v>
      </c>
      <c r="H28" s="28" t="s">
        <v>28</v>
      </c>
      <c r="I28" s="27">
        <v>-67</v>
      </c>
      <c r="J28" s="27">
        <v>67</v>
      </c>
      <c r="K28" s="27">
        <v>70</v>
      </c>
      <c r="L28" s="26">
        <v>70</v>
      </c>
      <c r="M28" s="52">
        <v>3</v>
      </c>
      <c r="N28" s="27">
        <v>82</v>
      </c>
      <c r="O28" s="27">
        <v>87</v>
      </c>
      <c r="P28" s="27">
        <v>92</v>
      </c>
      <c r="Q28" s="26">
        <v>92</v>
      </c>
      <c r="R28" s="52">
        <v>3</v>
      </c>
      <c r="S28" s="25">
        <v>162</v>
      </c>
      <c r="T28" s="51">
        <v>3</v>
      </c>
    </row>
    <row r="29" spans="1:20" ht="21" customHeight="1">
      <c r="A29" s="32">
        <v>129</v>
      </c>
      <c r="B29" s="31" t="s">
        <v>75</v>
      </c>
      <c r="C29" s="31" t="s">
        <v>76</v>
      </c>
      <c r="D29" s="19"/>
      <c r="E29" s="29" t="s">
        <v>66</v>
      </c>
      <c r="F29" s="30">
        <v>61.75</v>
      </c>
      <c r="G29" s="29" t="s">
        <v>77</v>
      </c>
      <c r="H29" s="28" t="s">
        <v>38</v>
      </c>
      <c r="I29" s="27">
        <v>-55</v>
      </c>
      <c r="J29" s="27">
        <v>55</v>
      </c>
      <c r="K29" s="27">
        <v>-60</v>
      </c>
      <c r="L29" s="26">
        <v>55</v>
      </c>
      <c r="M29" s="52">
        <v>5</v>
      </c>
      <c r="N29" s="27">
        <v>73</v>
      </c>
      <c r="O29" s="27">
        <v>76</v>
      </c>
      <c r="P29" s="27">
        <v>80</v>
      </c>
      <c r="Q29" s="26">
        <v>80</v>
      </c>
      <c r="R29" s="52">
        <v>4</v>
      </c>
      <c r="S29" s="25">
        <v>135</v>
      </c>
      <c r="T29" s="51">
        <v>4</v>
      </c>
    </row>
    <row r="30" spans="1:20" ht="21" customHeight="1">
      <c r="A30" s="32">
        <v>148</v>
      </c>
      <c r="B30" s="31" t="s">
        <v>78</v>
      </c>
      <c r="C30" s="31" t="s">
        <v>79</v>
      </c>
      <c r="D30" s="19"/>
      <c r="E30" s="29" t="s">
        <v>66</v>
      </c>
      <c r="F30" s="30">
        <v>62.35</v>
      </c>
      <c r="G30" s="29" t="s">
        <v>45</v>
      </c>
      <c r="H30" s="28" t="s">
        <v>23</v>
      </c>
      <c r="I30" s="27">
        <v>52</v>
      </c>
      <c r="J30" s="27">
        <v>-56</v>
      </c>
      <c r="K30" s="27">
        <v>56</v>
      </c>
      <c r="L30" s="26">
        <v>56</v>
      </c>
      <c r="M30" s="52">
        <v>4</v>
      </c>
      <c r="N30" s="27">
        <v>70</v>
      </c>
      <c r="O30" s="27">
        <v>-75</v>
      </c>
      <c r="P30" s="27">
        <v>-76</v>
      </c>
      <c r="Q30" s="26">
        <v>70</v>
      </c>
      <c r="R30" s="52">
        <v>5</v>
      </c>
      <c r="S30" s="25">
        <v>126</v>
      </c>
      <c r="T30" s="51">
        <v>5</v>
      </c>
    </row>
    <row r="31" spans="1:11" ht="7.5" customHeight="1">
      <c r="A31" s="54"/>
      <c r="B31" s="54"/>
      <c r="C31" s="54"/>
      <c r="D31" s="54"/>
      <c r="E31" s="54"/>
      <c r="F31" s="54"/>
      <c r="G31" s="54"/>
      <c r="H31" s="54"/>
      <c r="I31" s="54"/>
      <c r="J31" s="55"/>
      <c r="K31" s="56"/>
    </row>
    <row r="32" spans="1:23" ht="21.75" customHeight="1">
      <c r="A32" s="57" t="s">
        <v>80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1"/>
      <c r="V32" s="1"/>
      <c r="W32" s="1"/>
    </row>
    <row r="33" spans="1:20" ht="21" customHeight="1">
      <c r="A33" s="32">
        <v>83</v>
      </c>
      <c r="B33" s="31" t="s">
        <v>81</v>
      </c>
      <c r="C33" s="31" t="s">
        <v>82</v>
      </c>
      <c r="D33" s="19"/>
      <c r="E33" s="29" t="s">
        <v>80</v>
      </c>
      <c r="F33" s="30">
        <v>68.1</v>
      </c>
      <c r="G33" s="29" t="s">
        <v>83</v>
      </c>
      <c r="H33" s="28" t="s">
        <v>28</v>
      </c>
      <c r="I33" s="27">
        <v>76</v>
      </c>
      <c r="J33" s="27">
        <v>79</v>
      </c>
      <c r="K33" s="27">
        <v>82</v>
      </c>
      <c r="L33" s="26">
        <v>82</v>
      </c>
      <c r="M33" s="52">
        <v>1</v>
      </c>
      <c r="N33" s="27">
        <v>92</v>
      </c>
      <c r="O33" s="27">
        <v>97</v>
      </c>
      <c r="P33" s="27">
        <v>102</v>
      </c>
      <c r="Q33" s="26">
        <v>102</v>
      </c>
      <c r="R33" s="52">
        <v>1</v>
      </c>
      <c r="S33" s="25">
        <v>184</v>
      </c>
      <c r="T33" s="51">
        <v>1</v>
      </c>
    </row>
    <row r="34" spans="1:20" ht="21" customHeight="1">
      <c r="A34" s="32">
        <v>88</v>
      </c>
      <c r="B34" s="31" t="s">
        <v>84</v>
      </c>
      <c r="C34" s="31" t="s">
        <v>85</v>
      </c>
      <c r="D34" s="19"/>
      <c r="E34" s="29" t="s">
        <v>80</v>
      </c>
      <c r="F34" s="30">
        <v>72.3</v>
      </c>
      <c r="G34" s="29" t="s">
        <v>86</v>
      </c>
      <c r="H34" s="28" t="s">
        <v>23</v>
      </c>
      <c r="I34" s="27">
        <v>-75</v>
      </c>
      <c r="J34" s="27">
        <v>75</v>
      </c>
      <c r="K34" s="27">
        <v>-80</v>
      </c>
      <c r="L34" s="26">
        <v>75</v>
      </c>
      <c r="M34" s="52">
        <v>2</v>
      </c>
      <c r="N34" s="27">
        <v>91</v>
      </c>
      <c r="O34" s="27">
        <v>96</v>
      </c>
      <c r="P34" s="27">
        <v>-98</v>
      </c>
      <c r="Q34" s="26">
        <v>96</v>
      </c>
      <c r="R34" s="52">
        <v>2</v>
      </c>
      <c r="S34" s="25">
        <v>171</v>
      </c>
      <c r="T34" s="51">
        <v>2</v>
      </c>
    </row>
    <row r="35" spans="1:20" ht="21" customHeight="1">
      <c r="A35" s="32">
        <v>59</v>
      </c>
      <c r="B35" s="31" t="s">
        <v>87</v>
      </c>
      <c r="C35" s="31" t="s">
        <v>88</v>
      </c>
      <c r="D35" s="19"/>
      <c r="E35" s="29" t="s">
        <v>80</v>
      </c>
      <c r="F35" s="30">
        <v>70.25</v>
      </c>
      <c r="G35" s="29" t="s">
        <v>89</v>
      </c>
      <c r="H35" s="28" t="s">
        <v>28</v>
      </c>
      <c r="I35" s="27">
        <v>65</v>
      </c>
      <c r="J35" s="27">
        <v>70</v>
      </c>
      <c r="K35" s="27">
        <v>-75</v>
      </c>
      <c r="L35" s="26">
        <v>70</v>
      </c>
      <c r="M35" s="52">
        <v>3</v>
      </c>
      <c r="N35" s="27">
        <v>90</v>
      </c>
      <c r="O35" s="27">
        <v>95</v>
      </c>
      <c r="P35" s="27">
        <v>-102</v>
      </c>
      <c r="Q35" s="26">
        <v>95</v>
      </c>
      <c r="R35" s="52">
        <v>3</v>
      </c>
      <c r="S35" s="25">
        <v>165</v>
      </c>
      <c r="T35" s="51">
        <v>3</v>
      </c>
    </row>
    <row r="36" spans="1:20" ht="21" customHeight="1">
      <c r="A36" s="32">
        <v>127</v>
      </c>
      <c r="B36" s="31" t="s">
        <v>90</v>
      </c>
      <c r="C36" s="31" t="s">
        <v>91</v>
      </c>
      <c r="D36" s="19"/>
      <c r="E36" s="29" t="s">
        <v>80</v>
      </c>
      <c r="F36" s="30">
        <v>68.95</v>
      </c>
      <c r="G36" s="29" t="s">
        <v>92</v>
      </c>
      <c r="H36" s="28" t="s">
        <v>23</v>
      </c>
      <c r="I36" s="27">
        <v>-47</v>
      </c>
      <c r="J36" s="27">
        <v>47</v>
      </c>
      <c r="K36" s="27">
        <v>51</v>
      </c>
      <c r="L36" s="26">
        <v>51</v>
      </c>
      <c r="M36" s="52">
        <v>4</v>
      </c>
      <c r="N36" s="27">
        <v>58</v>
      </c>
      <c r="O36" s="27">
        <v>61</v>
      </c>
      <c r="P36" s="27">
        <v>-65</v>
      </c>
      <c r="Q36" s="26">
        <v>61</v>
      </c>
      <c r="R36" s="52">
        <v>4</v>
      </c>
      <c r="S36" s="25">
        <v>112</v>
      </c>
      <c r="T36" s="51">
        <v>4</v>
      </c>
    </row>
    <row r="37" spans="1:11" ht="7.5" customHeight="1">
      <c r="A37" s="54"/>
      <c r="B37" s="54"/>
      <c r="C37" s="54"/>
      <c r="D37" s="54"/>
      <c r="E37" s="54"/>
      <c r="F37" s="54"/>
      <c r="G37" s="54"/>
      <c r="H37" s="54"/>
      <c r="I37" s="54"/>
      <c r="J37" s="55"/>
      <c r="K37" s="56"/>
    </row>
    <row r="38" spans="1:23" ht="21.75" customHeight="1">
      <c r="A38" s="57" t="s">
        <v>93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  <c r="U38" s="1"/>
      <c r="V38" s="1"/>
      <c r="W38" s="1"/>
    </row>
    <row r="39" spans="1:20" ht="21" customHeight="1">
      <c r="A39" s="32">
        <v>47</v>
      </c>
      <c r="B39" s="31" t="s">
        <v>94</v>
      </c>
      <c r="C39" s="31" t="s">
        <v>95</v>
      </c>
      <c r="D39" s="19"/>
      <c r="E39" s="29" t="s">
        <v>93</v>
      </c>
      <c r="F39" s="30">
        <v>75.8</v>
      </c>
      <c r="G39" s="29" t="s">
        <v>96</v>
      </c>
      <c r="H39" s="28" t="s">
        <v>28</v>
      </c>
      <c r="I39" s="27">
        <v>88</v>
      </c>
      <c r="J39" s="27">
        <v>92</v>
      </c>
      <c r="K39" s="27">
        <v>96</v>
      </c>
      <c r="L39" s="26">
        <v>96</v>
      </c>
      <c r="M39" s="52">
        <v>1</v>
      </c>
      <c r="N39" s="27">
        <v>108</v>
      </c>
      <c r="O39" s="27">
        <v>-112</v>
      </c>
      <c r="P39" s="27">
        <v>112</v>
      </c>
      <c r="Q39" s="26">
        <v>112</v>
      </c>
      <c r="R39" s="52">
        <v>1</v>
      </c>
      <c r="S39" s="25">
        <v>208</v>
      </c>
      <c r="T39" s="51">
        <v>1</v>
      </c>
    </row>
    <row r="40" spans="1:20" ht="21" customHeight="1">
      <c r="A40" s="32">
        <v>202</v>
      </c>
      <c r="B40" s="31" t="s">
        <v>97</v>
      </c>
      <c r="C40" s="31" t="s">
        <v>98</v>
      </c>
      <c r="D40" s="19"/>
      <c r="E40" s="29" t="s">
        <v>93</v>
      </c>
      <c r="F40" s="30">
        <v>79.85</v>
      </c>
      <c r="G40" s="29" t="s">
        <v>99</v>
      </c>
      <c r="H40" s="28" t="s">
        <v>28</v>
      </c>
      <c r="I40" s="27">
        <v>80</v>
      </c>
      <c r="J40" s="27">
        <v>84</v>
      </c>
      <c r="K40" s="27">
        <v>-87</v>
      </c>
      <c r="L40" s="26">
        <v>84</v>
      </c>
      <c r="M40" s="52">
        <v>2</v>
      </c>
      <c r="N40" s="27">
        <v>100</v>
      </c>
      <c r="O40" s="27">
        <v>-105</v>
      </c>
      <c r="P40" s="27">
        <v>-105</v>
      </c>
      <c r="Q40" s="26">
        <v>100</v>
      </c>
      <c r="R40" s="52">
        <v>2</v>
      </c>
      <c r="S40" s="25">
        <v>184</v>
      </c>
      <c r="T40" s="51">
        <v>2</v>
      </c>
    </row>
    <row r="41" spans="1:11" ht="7.5" customHeight="1">
      <c r="A41" s="54"/>
      <c r="B41" s="54"/>
      <c r="C41" s="54"/>
      <c r="D41" s="54"/>
      <c r="E41" s="54"/>
      <c r="F41" s="54"/>
      <c r="G41" s="54"/>
      <c r="H41" s="54"/>
      <c r="I41" s="54"/>
      <c r="J41" s="55"/>
      <c r="K41" s="56"/>
    </row>
    <row r="42" spans="1:23" ht="21.75" customHeight="1">
      <c r="A42" s="57" t="s">
        <v>100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1"/>
      <c r="V42" s="1"/>
      <c r="W42" s="1"/>
    </row>
    <row r="43" spans="1:20" ht="21" customHeight="1">
      <c r="A43" s="32">
        <v>97</v>
      </c>
      <c r="B43" s="31" t="s">
        <v>101</v>
      </c>
      <c r="C43" s="31" t="s">
        <v>102</v>
      </c>
      <c r="D43" s="19"/>
      <c r="E43" s="29" t="s">
        <v>100</v>
      </c>
      <c r="F43" s="30">
        <v>84.3</v>
      </c>
      <c r="G43" s="29" t="s">
        <v>103</v>
      </c>
      <c r="H43" s="28" t="s">
        <v>23</v>
      </c>
      <c r="I43" s="27">
        <v>74</v>
      </c>
      <c r="J43" s="27">
        <v>77</v>
      </c>
      <c r="K43" s="27">
        <v>80</v>
      </c>
      <c r="L43" s="26">
        <v>80</v>
      </c>
      <c r="M43" s="52">
        <v>1</v>
      </c>
      <c r="N43" s="27">
        <v>101</v>
      </c>
      <c r="O43" s="27">
        <v>105</v>
      </c>
      <c r="P43" s="27">
        <v>112</v>
      </c>
      <c r="Q43" s="26">
        <v>112</v>
      </c>
      <c r="R43" s="52">
        <v>1</v>
      </c>
      <c r="S43" s="25">
        <v>192</v>
      </c>
      <c r="T43" s="51">
        <v>1</v>
      </c>
    </row>
    <row r="44" spans="1:11" ht="7.5" customHeight="1">
      <c r="A44" s="54"/>
      <c r="B44" s="54"/>
      <c r="C44" s="54"/>
      <c r="D44" s="54"/>
      <c r="E44" s="54"/>
      <c r="F44" s="54"/>
      <c r="G44" s="54"/>
      <c r="H44" s="54"/>
      <c r="I44" s="54"/>
      <c r="J44" s="55"/>
      <c r="K44" s="56"/>
    </row>
    <row r="45" spans="1:23" ht="21.75" customHeight="1">
      <c r="A45" s="57" t="s">
        <v>104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0"/>
      <c r="U45" s="1"/>
      <c r="V45" s="1"/>
      <c r="W45" s="1"/>
    </row>
    <row r="46" spans="1:20" ht="21" customHeight="1">
      <c r="A46" s="32">
        <v>135</v>
      </c>
      <c r="B46" s="31" t="s">
        <v>105</v>
      </c>
      <c r="C46" s="31" t="s">
        <v>106</v>
      </c>
      <c r="D46" s="19"/>
      <c r="E46" s="29" t="s">
        <v>104</v>
      </c>
      <c r="F46" s="30">
        <v>100.95</v>
      </c>
      <c r="G46" s="29" t="s">
        <v>107</v>
      </c>
      <c r="H46" s="28" t="s">
        <v>28</v>
      </c>
      <c r="I46" s="27">
        <v>83</v>
      </c>
      <c r="J46" s="27">
        <v>87</v>
      </c>
      <c r="K46" s="27">
        <v>-93</v>
      </c>
      <c r="L46" s="26">
        <v>87</v>
      </c>
      <c r="M46" s="52">
        <v>1</v>
      </c>
      <c r="N46" s="27">
        <v>93</v>
      </c>
      <c r="O46" s="27">
        <v>105</v>
      </c>
      <c r="P46" s="27">
        <v>110</v>
      </c>
      <c r="Q46" s="26">
        <v>110</v>
      </c>
      <c r="R46" s="52">
        <v>1</v>
      </c>
      <c r="S46" s="25">
        <v>197</v>
      </c>
      <c r="T46" s="51">
        <v>1</v>
      </c>
    </row>
    <row r="47" spans="1:11" ht="7.5" customHeight="1">
      <c r="A47" s="54"/>
      <c r="B47" s="54"/>
      <c r="C47" s="54"/>
      <c r="D47" s="54"/>
      <c r="E47" s="54"/>
      <c r="F47" s="54"/>
      <c r="G47" s="54"/>
      <c r="H47" s="54"/>
      <c r="I47" s="54"/>
      <c r="J47" s="55"/>
      <c r="K47" s="56"/>
    </row>
    <row r="48" spans="1:23" ht="21.75" customHeight="1">
      <c r="A48" s="57" t="s">
        <v>108</v>
      </c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1"/>
      <c r="V48" s="1"/>
      <c r="W48" s="1"/>
    </row>
    <row r="49" spans="1:20" ht="21" customHeight="1">
      <c r="A49" s="32">
        <v>121</v>
      </c>
      <c r="B49" s="31" t="s">
        <v>109</v>
      </c>
      <c r="C49" s="31" t="s">
        <v>110</v>
      </c>
      <c r="D49" s="19"/>
      <c r="E49" s="29" t="s">
        <v>108</v>
      </c>
      <c r="F49" s="30">
        <v>105.7</v>
      </c>
      <c r="G49" s="29" t="s">
        <v>111</v>
      </c>
      <c r="H49" s="28" t="s">
        <v>23</v>
      </c>
      <c r="I49" s="27">
        <v>75</v>
      </c>
      <c r="J49" s="27">
        <v>80</v>
      </c>
      <c r="K49" s="27">
        <v>85</v>
      </c>
      <c r="L49" s="26">
        <v>85</v>
      </c>
      <c r="M49" s="52">
        <v>1</v>
      </c>
      <c r="N49" s="27">
        <v>95</v>
      </c>
      <c r="O49" s="27">
        <v>103</v>
      </c>
      <c r="P49" s="27">
        <v>-110</v>
      </c>
      <c r="Q49" s="26">
        <v>103</v>
      </c>
      <c r="R49" s="52">
        <v>1</v>
      </c>
      <c r="S49" s="25">
        <v>188</v>
      </c>
      <c r="T49" s="51">
        <v>1</v>
      </c>
    </row>
    <row r="50" spans="1:11" ht="7.5" customHeight="1">
      <c r="A50" s="54"/>
      <c r="B50" s="54"/>
      <c r="C50" s="54"/>
      <c r="D50" s="54"/>
      <c r="E50" s="54"/>
      <c r="F50" s="54"/>
      <c r="G50" s="54"/>
      <c r="H50" s="54"/>
      <c r="I50" s="54"/>
      <c r="J50" s="55"/>
      <c r="K50" s="56"/>
    </row>
    <row r="51" spans="1:23" ht="21.75" customHeight="1">
      <c r="A51" s="57" t="s">
        <v>112</v>
      </c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1"/>
      <c r="V51" s="1"/>
      <c r="W51" s="1"/>
    </row>
    <row r="52" spans="1:20" ht="21" customHeight="1">
      <c r="A52" s="32">
        <v>60</v>
      </c>
      <c r="B52" s="31" t="s">
        <v>113</v>
      </c>
      <c r="C52" s="31" t="s">
        <v>114</v>
      </c>
      <c r="D52" s="19"/>
      <c r="E52" s="29" t="s">
        <v>112</v>
      </c>
      <c r="F52" s="30">
        <v>54.35</v>
      </c>
      <c r="G52" s="29" t="s">
        <v>115</v>
      </c>
      <c r="H52" s="28" t="s">
        <v>116</v>
      </c>
      <c r="I52" s="27">
        <v>90</v>
      </c>
      <c r="J52" s="27">
        <v>95</v>
      </c>
      <c r="K52" s="27">
        <v>98</v>
      </c>
      <c r="L52" s="26">
        <v>98</v>
      </c>
      <c r="M52" s="52">
        <v>1</v>
      </c>
      <c r="N52" s="27">
        <v>115</v>
      </c>
      <c r="O52" s="27">
        <v>122</v>
      </c>
      <c r="P52" s="27">
        <v>126</v>
      </c>
      <c r="Q52" s="26">
        <v>126</v>
      </c>
      <c r="R52" s="52">
        <v>1</v>
      </c>
      <c r="S52" s="25">
        <v>224</v>
      </c>
      <c r="T52" s="51">
        <v>1</v>
      </c>
    </row>
    <row r="53" spans="1:20" ht="21" customHeight="1">
      <c r="A53" s="32">
        <v>10</v>
      </c>
      <c r="B53" s="31" t="s">
        <v>25</v>
      </c>
      <c r="C53" s="31" t="s">
        <v>26</v>
      </c>
      <c r="D53" s="19"/>
      <c r="E53" s="29" t="s">
        <v>112</v>
      </c>
      <c r="F53" s="30">
        <v>54.45</v>
      </c>
      <c r="G53" s="29" t="s">
        <v>27</v>
      </c>
      <c r="H53" s="28" t="s">
        <v>28</v>
      </c>
      <c r="I53" s="27">
        <v>-77</v>
      </c>
      <c r="J53" s="27">
        <v>77</v>
      </c>
      <c r="K53" s="27">
        <v>81</v>
      </c>
      <c r="L53" s="26">
        <v>81</v>
      </c>
      <c r="M53" s="52">
        <v>2</v>
      </c>
      <c r="N53" s="27">
        <v>-97</v>
      </c>
      <c r="O53" s="27">
        <v>97</v>
      </c>
      <c r="P53" s="27">
        <v>101</v>
      </c>
      <c r="Q53" s="26">
        <v>101</v>
      </c>
      <c r="R53" s="52">
        <v>2</v>
      </c>
      <c r="S53" s="25">
        <v>182</v>
      </c>
      <c r="T53" s="51">
        <v>2</v>
      </c>
    </row>
    <row r="54" spans="1:20" ht="21" customHeight="1">
      <c r="A54" s="32">
        <v>31</v>
      </c>
      <c r="B54" s="31" t="s">
        <v>29</v>
      </c>
      <c r="C54" s="31" t="s">
        <v>30</v>
      </c>
      <c r="D54" s="19"/>
      <c r="E54" s="29" t="s">
        <v>112</v>
      </c>
      <c r="F54" s="30">
        <v>54.25</v>
      </c>
      <c r="G54" s="29" t="s">
        <v>31</v>
      </c>
      <c r="H54" s="28" t="s">
        <v>23</v>
      </c>
      <c r="I54" s="27">
        <v>69</v>
      </c>
      <c r="J54" s="27">
        <v>72</v>
      </c>
      <c r="K54" s="27">
        <v>76</v>
      </c>
      <c r="L54" s="26">
        <v>76</v>
      </c>
      <c r="M54" s="52">
        <v>3</v>
      </c>
      <c r="N54" s="27">
        <v>-88</v>
      </c>
      <c r="O54" s="27">
        <v>-90</v>
      </c>
      <c r="P54" s="27">
        <v>92</v>
      </c>
      <c r="Q54" s="26">
        <v>92</v>
      </c>
      <c r="R54" s="52">
        <v>4</v>
      </c>
      <c r="S54" s="25">
        <v>168</v>
      </c>
      <c r="T54" s="51">
        <v>3</v>
      </c>
    </row>
    <row r="55" spans="1:20" ht="21" customHeight="1">
      <c r="A55" s="32">
        <v>74</v>
      </c>
      <c r="B55" s="31" t="s">
        <v>32</v>
      </c>
      <c r="C55" s="31" t="s">
        <v>33</v>
      </c>
      <c r="D55" s="19"/>
      <c r="E55" s="29" t="s">
        <v>112</v>
      </c>
      <c r="F55" s="30">
        <v>53.75</v>
      </c>
      <c r="G55" s="29" t="s">
        <v>34</v>
      </c>
      <c r="H55" s="28" t="s">
        <v>28</v>
      </c>
      <c r="I55" s="27">
        <v>-65</v>
      </c>
      <c r="J55" s="27">
        <v>70</v>
      </c>
      <c r="K55" s="27">
        <v>-75</v>
      </c>
      <c r="L55" s="26">
        <v>70</v>
      </c>
      <c r="M55" s="52">
        <v>4</v>
      </c>
      <c r="N55" s="27">
        <v>-90</v>
      </c>
      <c r="O55" s="27">
        <v>92</v>
      </c>
      <c r="P55" s="27">
        <v>-95</v>
      </c>
      <c r="Q55" s="26">
        <v>92</v>
      </c>
      <c r="R55" s="52">
        <v>3</v>
      </c>
      <c r="S55" s="25">
        <v>162</v>
      </c>
      <c r="T55" s="51">
        <v>4</v>
      </c>
    </row>
    <row r="56" spans="1:11" ht="7.5" customHeight="1">
      <c r="A56" s="54"/>
      <c r="B56" s="54"/>
      <c r="C56" s="54"/>
      <c r="D56" s="54"/>
      <c r="E56" s="54"/>
      <c r="F56" s="54"/>
      <c r="G56" s="54"/>
      <c r="H56" s="54"/>
      <c r="I56" s="54"/>
      <c r="J56" s="55"/>
      <c r="K56" s="56"/>
    </row>
    <row r="57" spans="1:23" ht="21.75" customHeight="1">
      <c r="A57" s="57" t="s">
        <v>117</v>
      </c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1"/>
      <c r="V57" s="1"/>
      <c r="W57" s="1"/>
    </row>
    <row r="58" spans="1:20" ht="21" customHeight="1">
      <c r="A58" s="32">
        <v>25</v>
      </c>
      <c r="B58" s="31" t="s">
        <v>118</v>
      </c>
      <c r="C58" s="31" t="s">
        <v>119</v>
      </c>
      <c r="D58" s="19"/>
      <c r="E58" s="29" t="s">
        <v>117</v>
      </c>
      <c r="F58" s="30">
        <v>60.35</v>
      </c>
      <c r="G58" s="29" t="s">
        <v>120</v>
      </c>
      <c r="H58" s="28" t="s">
        <v>121</v>
      </c>
      <c r="I58" s="27">
        <v>81</v>
      </c>
      <c r="J58" s="27">
        <v>84</v>
      </c>
      <c r="K58" s="27">
        <v>85</v>
      </c>
      <c r="L58" s="26">
        <v>85</v>
      </c>
      <c r="M58" s="52">
        <v>1</v>
      </c>
      <c r="N58" s="27">
        <v>103</v>
      </c>
      <c r="O58" s="27">
        <v>106</v>
      </c>
      <c r="P58" s="27">
        <v>-109</v>
      </c>
      <c r="Q58" s="26">
        <v>106</v>
      </c>
      <c r="R58" s="52">
        <v>1</v>
      </c>
      <c r="S58" s="25">
        <v>191</v>
      </c>
      <c r="T58" s="51">
        <v>1</v>
      </c>
    </row>
    <row r="59" spans="1:20" ht="21" customHeight="1">
      <c r="A59" s="32">
        <v>64</v>
      </c>
      <c r="B59" s="31" t="s">
        <v>122</v>
      </c>
      <c r="C59" s="31" t="s">
        <v>123</v>
      </c>
      <c r="D59" s="19"/>
      <c r="E59" s="29" t="s">
        <v>117</v>
      </c>
      <c r="F59" s="30">
        <v>59.9</v>
      </c>
      <c r="G59" s="29" t="s">
        <v>99</v>
      </c>
      <c r="H59" s="28" t="s">
        <v>116</v>
      </c>
      <c r="I59" s="27">
        <v>75</v>
      </c>
      <c r="J59" s="27">
        <v>80</v>
      </c>
      <c r="K59" s="27">
        <v>84</v>
      </c>
      <c r="L59" s="26">
        <v>84</v>
      </c>
      <c r="M59" s="52">
        <v>2</v>
      </c>
      <c r="N59" s="27">
        <v>91</v>
      </c>
      <c r="O59" s="27">
        <v>97</v>
      </c>
      <c r="P59" s="27">
        <v>100</v>
      </c>
      <c r="Q59" s="26">
        <v>100</v>
      </c>
      <c r="R59" s="52">
        <v>4</v>
      </c>
      <c r="S59" s="25">
        <v>184</v>
      </c>
      <c r="T59" s="51">
        <v>2</v>
      </c>
    </row>
    <row r="60" spans="1:20" ht="21" customHeight="1">
      <c r="A60" s="32">
        <v>110</v>
      </c>
      <c r="B60" s="31" t="s">
        <v>124</v>
      </c>
      <c r="C60" s="31" t="s">
        <v>125</v>
      </c>
      <c r="D60" s="19"/>
      <c r="E60" s="29" t="s">
        <v>117</v>
      </c>
      <c r="F60" s="30">
        <v>60.75</v>
      </c>
      <c r="G60" s="29" t="s">
        <v>107</v>
      </c>
      <c r="H60" s="28" t="s">
        <v>116</v>
      </c>
      <c r="I60" s="27">
        <v>80</v>
      </c>
      <c r="J60" s="27">
        <v>-83</v>
      </c>
      <c r="K60" s="27">
        <v>-85</v>
      </c>
      <c r="L60" s="26">
        <v>80</v>
      </c>
      <c r="M60" s="52">
        <v>3</v>
      </c>
      <c r="N60" s="27">
        <v>-100</v>
      </c>
      <c r="O60" s="27">
        <v>101</v>
      </c>
      <c r="P60" s="27">
        <v>-108</v>
      </c>
      <c r="Q60" s="26">
        <v>101</v>
      </c>
      <c r="R60" s="52">
        <v>2</v>
      </c>
      <c r="S60" s="25">
        <v>181</v>
      </c>
      <c r="T60" s="51">
        <v>3</v>
      </c>
    </row>
    <row r="61" spans="1:20" ht="21" customHeight="1">
      <c r="A61" s="32">
        <v>104</v>
      </c>
      <c r="B61" s="31" t="s">
        <v>43</v>
      </c>
      <c r="C61" s="31" t="s">
        <v>44</v>
      </c>
      <c r="D61" s="19"/>
      <c r="E61" s="29" t="s">
        <v>117</v>
      </c>
      <c r="F61" s="30">
        <v>60.45</v>
      </c>
      <c r="G61" s="29" t="s">
        <v>45</v>
      </c>
      <c r="H61" s="28" t="s">
        <v>28</v>
      </c>
      <c r="I61" s="27">
        <v>75</v>
      </c>
      <c r="J61" s="27">
        <v>-79</v>
      </c>
      <c r="K61" s="27">
        <v>79</v>
      </c>
      <c r="L61" s="26">
        <v>79</v>
      </c>
      <c r="M61" s="52">
        <v>4</v>
      </c>
      <c r="N61" s="27">
        <v>95</v>
      </c>
      <c r="O61" s="27">
        <v>100</v>
      </c>
      <c r="P61" s="27">
        <v>-105</v>
      </c>
      <c r="Q61" s="26">
        <v>100</v>
      </c>
      <c r="R61" s="52">
        <v>3</v>
      </c>
      <c r="S61" s="25">
        <v>179</v>
      </c>
      <c r="T61" s="51">
        <v>4</v>
      </c>
    </row>
    <row r="62" spans="1:20" ht="21" customHeight="1">
      <c r="A62" s="32">
        <v>170</v>
      </c>
      <c r="B62" s="31" t="s">
        <v>46</v>
      </c>
      <c r="C62" s="31" t="s">
        <v>47</v>
      </c>
      <c r="D62" s="19"/>
      <c r="E62" s="29" t="s">
        <v>117</v>
      </c>
      <c r="F62" s="30">
        <v>59.7</v>
      </c>
      <c r="G62" s="29" t="s">
        <v>48</v>
      </c>
      <c r="H62" s="28" t="s">
        <v>23</v>
      </c>
      <c r="I62" s="27">
        <v>70</v>
      </c>
      <c r="J62" s="27">
        <v>-74</v>
      </c>
      <c r="K62" s="27">
        <v>75</v>
      </c>
      <c r="L62" s="26">
        <v>75</v>
      </c>
      <c r="M62" s="52">
        <v>5</v>
      </c>
      <c r="N62" s="27">
        <v>83</v>
      </c>
      <c r="O62" s="27">
        <v>87</v>
      </c>
      <c r="P62" s="27">
        <v>-91</v>
      </c>
      <c r="Q62" s="26">
        <v>87</v>
      </c>
      <c r="R62" s="52">
        <v>5</v>
      </c>
      <c r="S62" s="25">
        <v>162</v>
      </c>
      <c r="T62" s="51">
        <v>5</v>
      </c>
    </row>
    <row r="63" spans="1:20" ht="21" customHeight="1">
      <c r="A63" s="32">
        <v>112</v>
      </c>
      <c r="B63" s="31" t="s">
        <v>126</v>
      </c>
      <c r="C63" s="31" t="s">
        <v>127</v>
      </c>
      <c r="D63" s="19"/>
      <c r="E63" s="29" t="s">
        <v>117</v>
      </c>
      <c r="F63" s="30">
        <v>58.45</v>
      </c>
      <c r="G63" s="29" t="s">
        <v>86</v>
      </c>
      <c r="H63" s="28" t="s">
        <v>121</v>
      </c>
      <c r="I63" s="27">
        <v>68</v>
      </c>
      <c r="J63" s="27">
        <v>71</v>
      </c>
      <c r="K63" s="27">
        <v>74</v>
      </c>
      <c r="L63" s="26">
        <v>74</v>
      </c>
      <c r="M63" s="52">
        <v>0</v>
      </c>
      <c r="N63" s="27">
        <v>-77</v>
      </c>
      <c r="O63" s="27">
        <v>77</v>
      </c>
      <c r="P63" s="27">
        <v>-84</v>
      </c>
      <c r="Q63" s="26">
        <v>77</v>
      </c>
      <c r="R63" s="52">
        <v>0</v>
      </c>
      <c r="S63" s="25">
        <v>151</v>
      </c>
      <c r="T63" s="51">
        <v>0</v>
      </c>
    </row>
    <row r="64" spans="1:20" ht="21" customHeight="1">
      <c r="A64" s="32">
        <v>156</v>
      </c>
      <c r="B64" s="31" t="s">
        <v>128</v>
      </c>
      <c r="C64" s="31" t="s">
        <v>129</v>
      </c>
      <c r="D64" s="19"/>
      <c r="E64" s="29" t="s">
        <v>117</v>
      </c>
      <c r="F64" s="30">
        <v>60.65</v>
      </c>
      <c r="G64" s="29" t="s">
        <v>34</v>
      </c>
      <c r="H64" s="28" t="s">
        <v>121</v>
      </c>
      <c r="I64" s="27">
        <v>-65</v>
      </c>
      <c r="J64" s="27">
        <v>-65</v>
      </c>
      <c r="K64" s="27">
        <v>-65</v>
      </c>
      <c r="L64" s="26">
        <v>0</v>
      </c>
      <c r="M64" s="52">
        <v>0</v>
      </c>
      <c r="N64" s="27">
        <v>0</v>
      </c>
      <c r="O64" s="27">
        <v>0</v>
      </c>
      <c r="P64" s="27">
        <v>0</v>
      </c>
      <c r="Q64" s="26">
        <v>0</v>
      </c>
      <c r="R64" s="52">
        <v>0</v>
      </c>
      <c r="S64" s="25">
        <v>0</v>
      </c>
      <c r="T64" s="51">
        <v>0</v>
      </c>
    </row>
    <row r="65" spans="1:11" ht="7.5" customHeight="1">
      <c r="A65" s="54"/>
      <c r="B65" s="54"/>
      <c r="C65" s="54"/>
      <c r="D65" s="54"/>
      <c r="E65" s="54"/>
      <c r="F65" s="54"/>
      <c r="G65" s="54"/>
      <c r="H65" s="54"/>
      <c r="I65" s="54"/>
      <c r="J65" s="55"/>
      <c r="K65" s="56"/>
    </row>
    <row r="66" spans="1:23" ht="21.75" customHeight="1">
      <c r="A66" s="57" t="s">
        <v>130</v>
      </c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1"/>
      <c r="V66" s="1"/>
      <c r="W66" s="1"/>
    </row>
    <row r="67" spans="1:20" ht="21" customHeight="1">
      <c r="A67" s="32">
        <v>17</v>
      </c>
      <c r="B67" s="31" t="s">
        <v>131</v>
      </c>
      <c r="C67" s="31" t="s">
        <v>132</v>
      </c>
      <c r="D67" s="19"/>
      <c r="E67" s="29" t="s">
        <v>130</v>
      </c>
      <c r="F67" s="30">
        <v>65.75</v>
      </c>
      <c r="G67" s="29" t="s">
        <v>34</v>
      </c>
      <c r="H67" s="28" t="s">
        <v>116</v>
      </c>
      <c r="I67" s="27">
        <v>100</v>
      </c>
      <c r="J67" s="27">
        <v>104</v>
      </c>
      <c r="K67" s="27">
        <v>-107</v>
      </c>
      <c r="L67" s="26">
        <v>104</v>
      </c>
      <c r="M67" s="52">
        <v>1</v>
      </c>
      <c r="N67" s="27">
        <v>-122</v>
      </c>
      <c r="O67" s="27">
        <v>135</v>
      </c>
      <c r="P67" s="27">
        <v>-140</v>
      </c>
      <c r="Q67" s="26">
        <v>135</v>
      </c>
      <c r="R67" s="52">
        <v>1</v>
      </c>
      <c r="S67" s="25">
        <v>239</v>
      </c>
      <c r="T67" s="51">
        <v>1</v>
      </c>
    </row>
    <row r="68" spans="1:20" ht="21" customHeight="1">
      <c r="A68" s="32">
        <v>169</v>
      </c>
      <c r="B68" s="31" t="s">
        <v>67</v>
      </c>
      <c r="C68" s="31" t="s">
        <v>68</v>
      </c>
      <c r="D68" s="19"/>
      <c r="E68" s="29" t="s">
        <v>130</v>
      </c>
      <c r="F68" s="30">
        <v>66.55</v>
      </c>
      <c r="G68" s="29" t="s">
        <v>37</v>
      </c>
      <c r="H68" s="28" t="s">
        <v>28</v>
      </c>
      <c r="I68" s="27">
        <v>-81</v>
      </c>
      <c r="J68" s="27">
        <v>81</v>
      </c>
      <c r="K68" s="27">
        <v>86</v>
      </c>
      <c r="L68" s="26">
        <v>86</v>
      </c>
      <c r="M68" s="52">
        <v>3</v>
      </c>
      <c r="N68" s="27">
        <v>107</v>
      </c>
      <c r="O68" s="27">
        <v>112</v>
      </c>
      <c r="P68" s="27">
        <v>116</v>
      </c>
      <c r="Q68" s="26">
        <v>116</v>
      </c>
      <c r="R68" s="52">
        <v>2</v>
      </c>
      <c r="S68" s="25">
        <v>202</v>
      </c>
      <c r="T68" s="51">
        <v>2</v>
      </c>
    </row>
    <row r="69" spans="1:20" ht="21" customHeight="1">
      <c r="A69" s="32">
        <v>120</v>
      </c>
      <c r="B69" s="31" t="s">
        <v>109</v>
      </c>
      <c r="C69" s="31" t="s">
        <v>133</v>
      </c>
      <c r="D69" s="19"/>
      <c r="E69" s="29" t="s">
        <v>130</v>
      </c>
      <c r="F69" s="30">
        <v>65.1</v>
      </c>
      <c r="G69" s="29" t="s">
        <v>115</v>
      </c>
      <c r="H69" s="28" t="s">
        <v>121</v>
      </c>
      <c r="I69" s="27">
        <v>83</v>
      </c>
      <c r="J69" s="27">
        <v>87</v>
      </c>
      <c r="K69" s="27">
        <v>-90</v>
      </c>
      <c r="L69" s="26">
        <v>87</v>
      </c>
      <c r="M69" s="52">
        <v>2</v>
      </c>
      <c r="N69" s="27">
        <v>97</v>
      </c>
      <c r="O69" s="27">
        <v>100</v>
      </c>
      <c r="P69" s="27">
        <v>105</v>
      </c>
      <c r="Q69" s="26">
        <v>105</v>
      </c>
      <c r="R69" s="52">
        <v>3</v>
      </c>
      <c r="S69" s="25">
        <v>192</v>
      </c>
      <c r="T69" s="51">
        <v>3</v>
      </c>
    </row>
    <row r="70" spans="1:20" ht="21" customHeight="1">
      <c r="A70" s="32">
        <v>69</v>
      </c>
      <c r="B70" s="31" t="s">
        <v>134</v>
      </c>
      <c r="C70" s="31" t="s">
        <v>129</v>
      </c>
      <c r="D70" s="19"/>
      <c r="E70" s="29" t="s">
        <v>130</v>
      </c>
      <c r="F70" s="30">
        <v>65.2</v>
      </c>
      <c r="G70" s="29" t="s">
        <v>99</v>
      </c>
      <c r="H70" s="28" t="s">
        <v>121</v>
      </c>
      <c r="I70" s="27">
        <v>74</v>
      </c>
      <c r="J70" s="27">
        <v>79</v>
      </c>
      <c r="K70" s="27">
        <v>-82</v>
      </c>
      <c r="L70" s="26">
        <v>79</v>
      </c>
      <c r="M70" s="52">
        <v>4</v>
      </c>
      <c r="N70" s="27">
        <v>94</v>
      </c>
      <c r="O70" s="27">
        <v>98</v>
      </c>
      <c r="P70" s="27">
        <v>-102</v>
      </c>
      <c r="Q70" s="26">
        <v>98</v>
      </c>
      <c r="R70" s="52">
        <v>4</v>
      </c>
      <c r="S70" s="25">
        <v>177</v>
      </c>
      <c r="T70" s="51">
        <v>4</v>
      </c>
    </row>
    <row r="71" spans="1:20" ht="21" customHeight="1">
      <c r="A71" s="32">
        <v>45</v>
      </c>
      <c r="B71" s="31" t="s">
        <v>135</v>
      </c>
      <c r="C71" s="31" t="s">
        <v>136</v>
      </c>
      <c r="D71" s="19"/>
      <c r="E71" s="29" t="s">
        <v>130</v>
      </c>
      <c r="F71" s="30">
        <v>66.5</v>
      </c>
      <c r="G71" s="29" t="s">
        <v>99</v>
      </c>
      <c r="H71" s="28" t="s">
        <v>121</v>
      </c>
      <c r="I71" s="27">
        <v>64</v>
      </c>
      <c r="J71" s="27">
        <v>68</v>
      </c>
      <c r="K71" s="27">
        <v>-72</v>
      </c>
      <c r="L71" s="26">
        <v>68</v>
      </c>
      <c r="M71" s="52">
        <v>5</v>
      </c>
      <c r="N71" s="27">
        <v>84</v>
      </c>
      <c r="O71" s="27">
        <v>89</v>
      </c>
      <c r="P71" s="27">
        <v>92</v>
      </c>
      <c r="Q71" s="26">
        <v>92</v>
      </c>
      <c r="R71" s="52">
        <v>5</v>
      </c>
      <c r="S71" s="25">
        <v>160</v>
      </c>
      <c r="T71" s="51">
        <v>5</v>
      </c>
    </row>
    <row r="72" spans="1:11" ht="7.5" customHeight="1">
      <c r="A72" s="54"/>
      <c r="B72" s="54"/>
      <c r="C72" s="54"/>
      <c r="D72" s="54"/>
      <c r="E72" s="54"/>
      <c r="F72" s="54"/>
      <c r="G72" s="54"/>
      <c r="H72" s="54"/>
      <c r="I72" s="54"/>
      <c r="J72" s="55"/>
      <c r="K72" s="56"/>
    </row>
    <row r="73" spans="1:23" ht="21.75" customHeight="1">
      <c r="A73" s="57" t="s">
        <v>137</v>
      </c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1"/>
      <c r="V73" s="1"/>
      <c r="W73" s="1"/>
    </row>
    <row r="74" spans="1:20" ht="21" customHeight="1">
      <c r="A74" s="32">
        <v>193</v>
      </c>
      <c r="B74" s="31" t="s">
        <v>138</v>
      </c>
      <c r="C74" s="31" t="s">
        <v>139</v>
      </c>
      <c r="D74" s="19"/>
      <c r="E74" s="29" t="s">
        <v>137</v>
      </c>
      <c r="F74" s="30">
        <v>69.75</v>
      </c>
      <c r="G74" s="29" t="s">
        <v>140</v>
      </c>
      <c r="H74" s="28" t="s">
        <v>121</v>
      </c>
      <c r="I74" s="27">
        <v>85</v>
      </c>
      <c r="J74" s="27">
        <v>95</v>
      </c>
      <c r="K74" s="27">
        <v>101</v>
      </c>
      <c r="L74" s="26">
        <v>101</v>
      </c>
      <c r="M74" s="52">
        <v>1</v>
      </c>
      <c r="N74" s="27">
        <v>96</v>
      </c>
      <c r="O74" s="27">
        <v>-115</v>
      </c>
      <c r="P74" s="27">
        <v>116</v>
      </c>
      <c r="Q74" s="26">
        <v>116</v>
      </c>
      <c r="R74" s="52">
        <v>2</v>
      </c>
      <c r="S74" s="25">
        <v>217</v>
      </c>
      <c r="T74" s="51">
        <v>1</v>
      </c>
    </row>
    <row r="75" spans="1:20" ht="21" customHeight="1">
      <c r="A75" s="32">
        <v>41</v>
      </c>
      <c r="B75" s="31" t="s">
        <v>141</v>
      </c>
      <c r="C75" s="31" t="s">
        <v>142</v>
      </c>
      <c r="D75" s="19"/>
      <c r="E75" s="29" t="s">
        <v>137</v>
      </c>
      <c r="F75" s="30">
        <v>68</v>
      </c>
      <c r="G75" s="29" t="s">
        <v>107</v>
      </c>
      <c r="H75" s="28" t="s">
        <v>116</v>
      </c>
      <c r="I75" s="27">
        <v>65</v>
      </c>
      <c r="J75" s="27">
        <v>70</v>
      </c>
      <c r="K75" s="27">
        <v>-76</v>
      </c>
      <c r="L75" s="26">
        <v>70</v>
      </c>
      <c r="M75" s="52">
        <v>2</v>
      </c>
      <c r="N75" s="27">
        <v>85</v>
      </c>
      <c r="O75" s="27">
        <v>-95</v>
      </c>
      <c r="P75" s="27">
        <v>-100</v>
      </c>
      <c r="Q75" s="26">
        <v>85</v>
      </c>
      <c r="R75" s="52">
        <v>3</v>
      </c>
      <c r="S75" s="25">
        <v>155</v>
      </c>
      <c r="T75" s="51">
        <v>2</v>
      </c>
    </row>
    <row r="76" spans="1:20" ht="21" customHeight="1">
      <c r="A76" s="32">
        <v>114</v>
      </c>
      <c r="B76" s="31" t="s">
        <v>143</v>
      </c>
      <c r="C76" s="31" t="s">
        <v>144</v>
      </c>
      <c r="D76" s="19"/>
      <c r="E76" s="29" t="s">
        <v>137</v>
      </c>
      <c r="F76" s="30">
        <v>70.45</v>
      </c>
      <c r="G76" s="29" t="s">
        <v>145</v>
      </c>
      <c r="H76" s="28" t="s">
        <v>121</v>
      </c>
      <c r="I76" s="27">
        <v>-107</v>
      </c>
      <c r="J76" s="27">
        <v>-108</v>
      </c>
      <c r="K76" s="27">
        <v>-108</v>
      </c>
      <c r="L76" s="26">
        <v>0</v>
      </c>
      <c r="M76" s="52">
        <v>0</v>
      </c>
      <c r="N76" s="27">
        <v>117</v>
      </c>
      <c r="O76" s="27">
        <v>128</v>
      </c>
      <c r="P76" s="27">
        <v>134</v>
      </c>
      <c r="Q76" s="26">
        <v>134</v>
      </c>
      <c r="R76" s="52">
        <v>1</v>
      </c>
      <c r="S76" s="25">
        <v>0</v>
      </c>
      <c r="T76" s="51">
        <v>0</v>
      </c>
    </row>
    <row r="77" spans="1:11" ht="7.5" customHeight="1">
      <c r="A77" s="54"/>
      <c r="B77" s="54"/>
      <c r="C77" s="54"/>
      <c r="D77" s="54"/>
      <c r="E77" s="54"/>
      <c r="F77" s="54"/>
      <c r="G77" s="54"/>
      <c r="H77" s="54"/>
      <c r="I77" s="54"/>
      <c r="J77" s="55"/>
      <c r="K77" s="56"/>
    </row>
    <row r="78" spans="1:23" ht="21.75" customHeight="1">
      <c r="A78" s="57" t="s">
        <v>146</v>
      </c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  <c r="U78" s="1"/>
      <c r="V78" s="1"/>
      <c r="W78" s="1"/>
    </row>
    <row r="79" spans="1:20" ht="21" customHeight="1">
      <c r="A79" s="32">
        <v>62</v>
      </c>
      <c r="B79" s="31" t="s">
        <v>147</v>
      </c>
      <c r="C79" s="31" t="s">
        <v>148</v>
      </c>
      <c r="D79" s="19"/>
      <c r="E79" s="29" t="s">
        <v>146</v>
      </c>
      <c r="F79" s="30">
        <v>78.4</v>
      </c>
      <c r="G79" s="29" t="s">
        <v>41</v>
      </c>
      <c r="H79" s="28" t="s">
        <v>116</v>
      </c>
      <c r="I79" s="27">
        <v>109</v>
      </c>
      <c r="J79" s="27">
        <v>112</v>
      </c>
      <c r="K79" s="27">
        <v>115</v>
      </c>
      <c r="L79" s="26">
        <v>115</v>
      </c>
      <c r="M79" s="52">
        <v>1</v>
      </c>
      <c r="N79" s="27">
        <v>150</v>
      </c>
      <c r="O79" s="27">
        <v>155</v>
      </c>
      <c r="P79" s="27">
        <v>159</v>
      </c>
      <c r="Q79" s="26">
        <v>159</v>
      </c>
      <c r="R79" s="52">
        <v>1</v>
      </c>
      <c r="S79" s="25">
        <v>274</v>
      </c>
      <c r="T79" s="51">
        <v>1</v>
      </c>
    </row>
    <row r="80" spans="1:20" ht="21" customHeight="1">
      <c r="A80" s="32">
        <v>18</v>
      </c>
      <c r="B80" s="31" t="s">
        <v>149</v>
      </c>
      <c r="C80" s="31" t="s">
        <v>150</v>
      </c>
      <c r="D80" s="19"/>
      <c r="E80" s="29" t="s">
        <v>146</v>
      </c>
      <c r="F80" s="30">
        <v>80.15</v>
      </c>
      <c r="G80" s="29" t="s">
        <v>54</v>
      </c>
      <c r="H80" s="28" t="s">
        <v>116</v>
      </c>
      <c r="I80" s="27">
        <v>100</v>
      </c>
      <c r="J80" s="27">
        <v>105</v>
      </c>
      <c r="K80" s="27">
        <v>-110</v>
      </c>
      <c r="L80" s="26">
        <v>105</v>
      </c>
      <c r="M80" s="52">
        <v>2</v>
      </c>
      <c r="N80" s="27">
        <v>120</v>
      </c>
      <c r="O80" s="27">
        <v>125</v>
      </c>
      <c r="P80" s="27">
        <v>-128</v>
      </c>
      <c r="Q80" s="26">
        <v>125</v>
      </c>
      <c r="R80" s="52">
        <v>2</v>
      </c>
      <c r="S80" s="25">
        <v>230</v>
      </c>
      <c r="T80" s="51">
        <v>2</v>
      </c>
    </row>
    <row r="81" spans="1:20" ht="21" customHeight="1">
      <c r="A81" s="32">
        <v>47</v>
      </c>
      <c r="B81" s="31" t="s">
        <v>94</v>
      </c>
      <c r="C81" s="31" t="s">
        <v>95</v>
      </c>
      <c r="D81" s="19"/>
      <c r="E81" s="29" t="s">
        <v>146</v>
      </c>
      <c r="F81" s="30">
        <v>75.8</v>
      </c>
      <c r="G81" s="29" t="s">
        <v>96</v>
      </c>
      <c r="H81" s="28" t="s">
        <v>28</v>
      </c>
      <c r="I81" s="27">
        <v>88</v>
      </c>
      <c r="J81" s="27">
        <v>92</v>
      </c>
      <c r="K81" s="27">
        <v>96</v>
      </c>
      <c r="L81" s="26">
        <v>96</v>
      </c>
      <c r="M81" s="52">
        <v>4</v>
      </c>
      <c r="N81" s="27">
        <v>108</v>
      </c>
      <c r="O81" s="27">
        <v>-112</v>
      </c>
      <c r="P81" s="27">
        <v>112</v>
      </c>
      <c r="Q81" s="26">
        <v>112</v>
      </c>
      <c r="R81" s="52">
        <v>3</v>
      </c>
      <c r="S81" s="25">
        <v>208</v>
      </c>
      <c r="T81" s="51">
        <v>3</v>
      </c>
    </row>
    <row r="82" spans="1:20" ht="21" customHeight="1">
      <c r="A82" s="32">
        <v>21</v>
      </c>
      <c r="B82" s="31" t="s">
        <v>151</v>
      </c>
      <c r="C82" s="31" t="s">
        <v>152</v>
      </c>
      <c r="D82" s="19"/>
      <c r="E82" s="29" t="s">
        <v>146</v>
      </c>
      <c r="F82" s="30">
        <v>76.65</v>
      </c>
      <c r="G82" s="29" t="s">
        <v>99</v>
      </c>
      <c r="H82" s="28" t="s">
        <v>116</v>
      </c>
      <c r="I82" s="27">
        <v>80</v>
      </c>
      <c r="J82" s="27">
        <v>81</v>
      </c>
      <c r="K82" s="27">
        <v>-90</v>
      </c>
      <c r="L82" s="26">
        <v>81</v>
      </c>
      <c r="M82" s="52">
        <v>5</v>
      </c>
      <c r="N82" s="27">
        <v>-105</v>
      </c>
      <c r="O82" s="27">
        <v>110</v>
      </c>
      <c r="P82" s="27">
        <v>-115</v>
      </c>
      <c r="Q82" s="26">
        <v>110</v>
      </c>
      <c r="R82" s="52">
        <v>4</v>
      </c>
      <c r="S82" s="25">
        <v>191</v>
      </c>
      <c r="T82" s="51">
        <v>4</v>
      </c>
    </row>
    <row r="83" spans="1:20" ht="21" customHeight="1">
      <c r="A83" s="32">
        <v>2</v>
      </c>
      <c r="B83" s="31" t="s">
        <v>153</v>
      </c>
      <c r="C83" s="31" t="s">
        <v>154</v>
      </c>
      <c r="D83" s="19"/>
      <c r="E83" s="29" t="s">
        <v>146</v>
      </c>
      <c r="F83" s="30">
        <v>79.7</v>
      </c>
      <c r="G83" s="29" t="s">
        <v>77</v>
      </c>
      <c r="H83" s="28" t="s">
        <v>121</v>
      </c>
      <c r="I83" s="27">
        <v>95</v>
      </c>
      <c r="J83" s="27">
        <v>-100</v>
      </c>
      <c r="K83" s="27">
        <v>100</v>
      </c>
      <c r="L83" s="26">
        <v>100</v>
      </c>
      <c r="M83" s="52">
        <v>3</v>
      </c>
      <c r="N83" s="27">
        <v>-122</v>
      </c>
      <c r="O83" s="27">
        <v>-125</v>
      </c>
      <c r="P83" s="27">
        <v>-125</v>
      </c>
      <c r="Q83" s="26">
        <v>0</v>
      </c>
      <c r="R83" s="52">
        <v>0</v>
      </c>
      <c r="S83" s="25">
        <v>0</v>
      </c>
      <c r="T83" s="51">
        <v>0</v>
      </c>
    </row>
    <row r="84" spans="1:11" ht="7.5" customHeight="1">
      <c r="A84" s="54"/>
      <c r="B84" s="54"/>
      <c r="C84" s="54"/>
      <c r="D84" s="54"/>
      <c r="E84" s="54"/>
      <c r="F84" s="54"/>
      <c r="G84" s="54"/>
      <c r="H84" s="54"/>
      <c r="I84" s="54"/>
      <c r="J84" s="55"/>
      <c r="K84" s="56"/>
    </row>
    <row r="85" spans="1:23" ht="21.75" customHeight="1">
      <c r="A85" s="57" t="s">
        <v>155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0"/>
      <c r="U85" s="1"/>
      <c r="V85" s="1"/>
      <c r="W85" s="1"/>
    </row>
    <row r="86" spans="1:20" ht="21" customHeight="1">
      <c r="A86" s="32">
        <v>165</v>
      </c>
      <c r="B86" s="31" t="s">
        <v>156</v>
      </c>
      <c r="C86" s="31" t="s">
        <v>157</v>
      </c>
      <c r="D86" s="19"/>
      <c r="E86" s="29" t="s">
        <v>155</v>
      </c>
      <c r="F86" s="30">
        <v>87.4</v>
      </c>
      <c r="G86" s="29" t="s">
        <v>22</v>
      </c>
      <c r="H86" s="28" t="s">
        <v>121</v>
      </c>
      <c r="I86" s="27">
        <v>-117</v>
      </c>
      <c r="J86" s="27">
        <v>117</v>
      </c>
      <c r="K86" s="27">
        <v>126</v>
      </c>
      <c r="L86" s="26">
        <v>126</v>
      </c>
      <c r="M86" s="52">
        <v>1</v>
      </c>
      <c r="N86" s="27">
        <v>146</v>
      </c>
      <c r="O86" s="27">
        <v>154</v>
      </c>
      <c r="P86" s="27">
        <v>162</v>
      </c>
      <c r="Q86" s="26">
        <v>162</v>
      </c>
      <c r="R86" s="52">
        <v>1</v>
      </c>
      <c r="S86" s="25">
        <v>288</v>
      </c>
      <c r="T86" s="51">
        <v>1</v>
      </c>
    </row>
    <row r="87" spans="1:20" ht="21" customHeight="1">
      <c r="A87" s="32">
        <v>28</v>
      </c>
      <c r="B87" s="31" t="s">
        <v>158</v>
      </c>
      <c r="C87" s="31" t="s">
        <v>159</v>
      </c>
      <c r="D87" s="19"/>
      <c r="E87" s="29" t="s">
        <v>155</v>
      </c>
      <c r="F87" s="30">
        <v>83.4</v>
      </c>
      <c r="G87" s="29" t="s">
        <v>54</v>
      </c>
      <c r="H87" s="28" t="s">
        <v>116</v>
      </c>
      <c r="I87" s="27">
        <v>100</v>
      </c>
      <c r="J87" s="27">
        <v>105</v>
      </c>
      <c r="K87" s="27">
        <v>108</v>
      </c>
      <c r="L87" s="26">
        <v>108</v>
      </c>
      <c r="M87" s="52">
        <v>2</v>
      </c>
      <c r="N87" s="27">
        <v>125</v>
      </c>
      <c r="O87" s="27">
        <v>131</v>
      </c>
      <c r="P87" s="27">
        <v>133</v>
      </c>
      <c r="Q87" s="26">
        <v>133</v>
      </c>
      <c r="R87" s="52">
        <v>2</v>
      </c>
      <c r="S87" s="25">
        <v>241</v>
      </c>
      <c r="T87" s="51">
        <v>2</v>
      </c>
    </row>
    <row r="88" spans="1:20" ht="21" customHeight="1">
      <c r="A88" s="32">
        <v>109</v>
      </c>
      <c r="B88" s="31" t="s">
        <v>160</v>
      </c>
      <c r="C88" s="31" t="s">
        <v>161</v>
      </c>
      <c r="D88" s="19"/>
      <c r="E88" s="29" t="s">
        <v>155</v>
      </c>
      <c r="F88" s="30">
        <v>87.6</v>
      </c>
      <c r="G88" s="29" t="s">
        <v>120</v>
      </c>
      <c r="H88" s="28" t="s">
        <v>116</v>
      </c>
      <c r="I88" s="27">
        <v>95</v>
      </c>
      <c r="J88" s="27">
        <v>100</v>
      </c>
      <c r="K88" s="27">
        <v>106</v>
      </c>
      <c r="L88" s="26">
        <v>106</v>
      </c>
      <c r="M88" s="52">
        <v>3</v>
      </c>
      <c r="N88" s="27">
        <v>-126</v>
      </c>
      <c r="O88" s="27">
        <v>126</v>
      </c>
      <c r="P88" s="27">
        <v>132</v>
      </c>
      <c r="Q88" s="26">
        <v>132</v>
      </c>
      <c r="R88" s="52">
        <v>3</v>
      </c>
      <c r="S88" s="25">
        <v>238</v>
      </c>
      <c r="T88" s="51">
        <v>3</v>
      </c>
    </row>
    <row r="89" spans="1:20" ht="21" customHeight="1">
      <c r="A89" s="32">
        <v>15</v>
      </c>
      <c r="B89" s="31" t="s">
        <v>162</v>
      </c>
      <c r="C89" s="31" t="s">
        <v>26</v>
      </c>
      <c r="D89" s="19"/>
      <c r="E89" s="29" t="s">
        <v>155</v>
      </c>
      <c r="F89" s="30">
        <v>86.6</v>
      </c>
      <c r="G89" s="29" t="s">
        <v>37</v>
      </c>
      <c r="H89" s="28" t="s">
        <v>121</v>
      </c>
      <c r="I89" s="27">
        <v>90</v>
      </c>
      <c r="J89" s="27">
        <v>95</v>
      </c>
      <c r="K89" s="27">
        <v>-100</v>
      </c>
      <c r="L89" s="26">
        <v>95</v>
      </c>
      <c r="M89" s="52">
        <v>4</v>
      </c>
      <c r="N89" s="27">
        <v>-120</v>
      </c>
      <c r="O89" s="27">
        <v>-125</v>
      </c>
      <c r="P89" s="27">
        <v>-125</v>
      </c>
      <c r="Q89" s="26">
        <v>0</v>
      </c>
      <c r="R89" s="52">
        <v>0</v>
      </c>
      <c r="S89" s="25">
        <v>0</v>
      </c>
      <c r="T89" s="51">
        <v>0</v>
      </c>
    </row>
    <row r="90" spans="1:20" ht="21" customHeight="1">
      <c r="A90" s="32">
        <v>176</v>
      </c>
      <c r="B90" s="31" t="s">
        <v>163</v>
      </c>
      <c r="C90" s="31" t="s">
        <v>164</v>
      </c>
      <c r="D90" s="19"/>
      <c r="E90" s="29" t="s">
        <v>155</v>
      </c>
      <c r="F90" s="30">
        <v>84.25</v>
      </c>
      <c r="G90" s="29" t="s">
        <v>37</v>
      </c>
      <c r="H90" s="28" t="s">
        <v>116</v>
      </c>
      <c r="I90" s="27">
        <v>-80</v>
      </c>
      <c r="J90" s="27">
        <v>80</v>
      </c>
      <c r="K90" s="27">
        <v>-86</v>
      </c>
      <c r="L90" s="26">
        <v>80</v>
      </c>
      <c r="M90" s="52">
        <v>5</v>
      </c>
      <c r="N90" s="27">
        <v>-101</v>
      </c>
      <c r="O90" s="27">
        <v>-103</v>
      </c>
      <c r="P90" s="27">
        <v>-103</v>
      </c>
      <c r="Q90" s="26">
        <v>0</v>
      </c>
      <c r="R90" s="52">
        <v>0</v>
      </c>
      <c r="S90" s="25">
        <v>0</v>
      </c>
      <c r="T90" s="51">
        <v>0</v>
      </c>
    </row>
    <row r="91" spans="1:11" ht="7.5" customHeight="1">
      <c r="A91" s="54"/>
      <c r="B91" s="54"/>
      <c r="C91" s="54"/>
      <c r="D91" s="54"/>
      <c r="E91" s="54"/>
      <c r="F91" s="54"/>
      <c r="G91" s="54"/>
      <c r="H91" s="54"/>
      <c r="I91" s="54"/>
      <c r="J91" s="55"/>
      <c r="K91" s="56"/>
    </row>
    <row r="92" spans="1:23" ht="21.75" customHeight="1">
      <c r="A92" s="57" t="s">
        <v>165</v>
      </c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0"/>
      <c r="U92" s="1"/>
      <c r="V92" s="1"/>
      <c r="W92" s="1"/>
    </row>
    <row r="93" spans="1:20" ht="21" customHeight="1">
      <c r="A93" s="32">
        <v>80</v>
      </c>
      <c r="B93" s="31" t="s">
        <v>166</v>
      </c>
      <c r="C93" s="31" t="s">
        <v>26</v>
      </c>
      <c r="D93" s="19"/>
      <c r="E93" s="29" t="s">
        <v>165</v>
      </c>
      <c r="F93" s="30">
        <v>95.75</v>
      </c>
      <c r="G93" s="29" t="s">
        <v>167</v>
      </c>
      <c r="H93" s="28" t="s">
        <v>116</v>
      </c>
      <c r="I93" s="27">
        <v>110</v>
      </c>
      <c r="J93" s="27">
        <v>-115</v>
      </c>
      <c r="K93" s="27">
        <v>115</v>
      </c>
      <c r="L93" s="26">
        <v>115</v>
      </c>
      <c r="M93" s="52">
        <v>1</v>
      </c>
      <c r="N93" s="27">
        <v>135</v>
      </c>
      <c r="O93" s="27">
        <v>141</v>
      </c>
      <c r="P93" s="27">
        <v>-146</v>
      </c>
      <c r="Q93" s="26">
        <v>141</v>
      </c>
      <c r="R93" s="52">
        <v>1</v>
      </c>
      <c r="S93" s="25">
        <v>256</v>
      </c>
      <c r="T93" s="51">
        <v>1</v>
      </c>
    </row>
    <row r="94" spans="1:11" ht="7.5" customHeight="1">
      <c r="A94" s="54"/>
      <c r="B94" s="54"/>
      <c r="C94" s="54"/>
      <c r="D94" s="54"/>
      <c r="E94" s="54"/>
      <c r="F94" s="54"/>
      <c r="G94" s="54"/>
      <c r="H94" s="54"/>
      <c r="I94" s="54"/>
      <c r="J94" s="55"/>
      <c r="K94" s="56"/>
    </row>
    <row r="95" spans="1:23" ht="21.75" customHeight="1">
      <c r="A95" s="57" t="s">
        <v>168</v>
      </c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/>
      <c r="U95" s="1"/>
      <c r="V95" s="1"/>
      <c r="W95" s="1"/>
    </row>
    <row r="96" spans="1:20" ht="21" customHeight="1">
      <c r="A96" s="32">
        <v>26</v>
      </c>
      <c r="B96" s="31" t="s">
        <v>169</v>
      </c>
      <c r="C96" s="31" t="s">
        <v>170</v>
      </c>
      <c r="D96" s="19"/>
      <c r="E96" s="29" t="s">
        <v>168</v>
      </c>
      <c r="F96" s="30">
        <v>96.3</v>
      </c>
      <c r="G96" s="29" t="s">
        <v>83</v>
      </c>
      <c r="H96" s="28" t="s">
        <v>116</v>
      </c>
      <c r="I96" s="27">
        <v>120</v>
      </c>
      <c r="J96" s="27">
        <v>128</v>
      </c>
      <c r="K96" s="27">
        <v>132</v>
      </c>
      <c r="L96" s="26">
        <v>132</v>
      </c>
      <c r="M96" s="52">
        <v>1</v>
      </c>
      <c r="N96" s="27">
        <v>141</v>
      </c>
      <c r="O96" s="27">
        <v>150</v>
      </c>
      <c r="P96" s="27">
        <v>-165</v>
      </c>
      <c r="Q96" s="26">
        <v>150</v>
      </c>
      <c r="R96" s="52">
        <v>1</v>
      </c>
      <c r="S96" s="25">
        <v>282</v>
      </c>
      <c r="T96" s="51">
        <v>1</v>
      </c>
    </row>
    <row r="97" spans="1:11" ht="7.5" customHeight="1">
      <c r="A97" s="54"/>
      <c r="B97" s="54"/>
      <c r="C97" s="54"/>
      <c r="D97" s="54"/>
      <c r="E97" s="54"/>
      <c r="F97" s="54"/>
      <c r="G97" s="54"/>
      <c r="H97" s="54"/>
      <c r="I97" s="54"/>
      <c r="J97" s="55"/>
      <c r="K97" s="56"/>
    </row>
    <row r="98" spans="1:23" ht="21.75" customHeight="1">
      <c r="A98" s="57" t="s">
        <v>171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  <c r="U98" s="1"/>
      <c r="V98" s="1"/>
      <c r="W98" s="1"/>
    </row>
    <row r="99" spans="1:20" ht="21" customHeight="1">
      <c r="A99" s="32">
        <v>150</v>
      </c>
      <c r="B99" s="31" t="s">
        <v>172</v>
      </c>
      <c r="C99" s="31" t="s">
        <v>173</v>
      </c>
      <c r="D99" s="19"/>
      <c r="E99" s="29" t="s">
        <v>171</v>
      </c>
      <c r="F99" s="30">
        <v>105.1</v>
      </c>
      <c r="G99" s="29" t="s">
        <v>99</v>
      </c>
      <c r="H99" s="28" t="s">
        <v>121</v>
      </c>
      <c r="I99" s="27">
        <v>90</v>
      </c>
      <c r="J99" s="27">
        <v>95</v>
      </c>
      <c r="K99" s="27">
        <v>100</v>
      </c>
      <c r="L99" s="26">
        <v>100</v>
      </c>
      <c r="M99" s="52">
        <v>1</v>
      </c>
      <c r="N99" s="27">
        <v>112</v>
      </c>
      <c r="O99" s="27">
        <v>117</v>
      </c>
      <c r="P99" s="27">
        <v>122</v>
      </c>
      <c r="Q99" s="26">
        <v>122</v>
      </c>
      <c r="R99" s="52">
        <v>1</v>
      </c>
      <c r="S99" s="25">
        <v>222</v>
      </c>
      <c r="T99" s="51">
        <v>1</v>
      </c>
    </row>
    <row r="100" spans="1:20" ht="21" customHeight="1">
      <c r="A100" s="32">
        <v>65</v>
      </c>
      <c r="B100" s="31" t="s">
        <v>174</v>
      </c>
      <c r="C100" s="31" t="s">
        <v>175</v>
      </c>
      <c r="D100" s="19"/>
      <c r="E100" s="29" t="s">
        <v>171</v>
      </c>
      <c r="F100" s="30">
        <v>114.35</v>
      </c>
      <c r="G100" s="29" t="s">
        <v>107</v>
      </c>
      <c r="H100" s="28" t="s">
        <v>121</v>
      </c>
      <c r="I100" s="27">
        <v>85</v>
      </c>
      <c r="J100" s="27">
        <v>-90</v>
      </c>
      <c r="K100" s="27">
        <v>93</v>
      </c>
      <c r="L100" s="26">
        <v>93</v>
      </c>
      <c r="M100" s="52">
        <v>2</v>
      </c>
      <c r="N100" s="27">
        <v>95</v>
      </c>
      <c r="O100" s="27">
        <v>105</v>
      </c>
      <c r="P100" s="27">
        <v>-110</v>
      </c>
      <c r="Q100" s="26">
        <v>105</v>
      </c>
      <c r="R100" s="52">
        <v>2</v>
      </c>
      <c r="S100" s="25">
        <v>198</v>
      </c>
      <c r="T100" s="51">
        <v>2</v>
      </c>
    </row>
    <row r="101" spans="1:20" ht="21" customHeight="1">
      <c r="A101" s="32">
        <v>52</v>
      </c>
      <c r="B101" s="31" t="s">
        <v>176</v>
      </c>
      <c r="C101" s="31" t="s">
        <v>177</v>
      </c>
      <c r="D101" s="19"/>
      <c r="E101" s="29" t="s">
        <v>171</v>
      </c>
      <c r="F101" s="30">
        <v>125.5</v>
      </c>
      <c r="G101" s="29" t="s">
        <v>178</v>
      </c>
      <c r="H101" s="28" t="s">
        <v>116</v>
      </c>
      <c r="I101" s="27">
        <v>70</v>
      </c>
      <c r="J101" s="27">
        <v>75</v>
      </c>
      <c r="K101" s="27">
        <v>80</v>
      </c>
      <c r="L101" s="26">
        <v>80</v>
      </c>
      <c r="M101" s="52">
        <v>3</v>
      </c>
      <c r="N101" s="27">
        <v>90</v>
      </c>
      <c r="O101" s="27">
        <v>95</v>
      </c>
      <c r="P101" s="27">
        <v>-100</v>
      </c>
      <c r="Q101" s="26">
        <v>95</v>
      </c>
      <c r="R101" s="52">
        <v>3</v>
      </c>
      <c r="S101" s="25">
        <v>175</v>
      </c>
      <c r="T101" s="51">
        <v>3</v>
      </c>
    </row>
    <row r="102" spans="1:11" ht="7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5"/>
      <c r="K102" s="56"/>
    </row>
    <row r="103" spans="1:23" ht="21.75" customHeight="1">
      <c r="A103" s="57" t="s">
        <v>179</v>
      </c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  <c r="U103" s="1"/>
      <c r="V103" s="1"/>
      <c r="W103" s="1"/>
    </row>
    <row r="104" spans="1:20" ht="21" customHeight="1">
      <c r="A104" s="32">
        <v>160</v>
      </c>
      <c r="B104" s="31" t="s">
        <v>180</v>
      </c>
      <c r="C104" s="31" t="s">
        <v>181</v>
      </c>
      <c r="D104" s="19"/>
      <c r="E104" s="29" t="s">
        <v>179</v>
      </c>
      <c r="F104" s="30">
        <v>60</v>
      </c>
      <c r="G104" s="29" t="s">
        <v>182</v>
      </c>
      <c r="H104" s="28" t="s">
        <v>183</v>
      </c>
      <c r="I104" s="27">
        <v>98</v>
      </c>
      <c r="J104" s="27">
        <v>-104</v>
      </c>
      <c r="K104" s="27">
        <v>104</v>
      </c>
      <c r="L104" s="26">
        <v>104</v>
      </c>
      <c r="M104" s="52">
        <v>1</v>
      </c>
      <c r="N104" s="27">
        <v>128</v>
      </c>
      <c r="O104" s="27">
        <v>133</v>
      </c>
      <c r="P104" s="27">
        <v>136</v>
      </c>
      <c r="Q104" s="26">
        <v>136</v>
      </c>
      <c r="R104" s="52">
        <v>1</v>
      </c>
      <c r="S104" s="25">
        <v>240</v>
      </c>
      <c r="T104" s="51">
        <v>1</v>
      </c>
    </row>
    <row r="105" spans="1:20" ht="21" customHeight="1">
      <c r="A105" s="32">
        <v>25</v>
      </c>
      <c r="B105" s="31" t="s">
        <v>118</v>
      </c>
      <c r="C105" s="31" t="s">
        <v>119</v>
      </c>
      <c r="D105" s="19"/>
      <c r="E105" s="29" t="s">
        <v>179</v>
      </c>
      <c r="F105" s="30">
        <v>60.35</v>
      </c>
      <c r="G105" s="29" t="s">
        <v>120</v>
      </c>
      <c r="H105" s="28" t="s">
        <v>121</v>
      </c>
      <c r="I105" s="27">
        <v>81</v>
      </c>
      <c r="J105" s="27">
        <v>84</v>
      </c>
      <c r="K105" s="27">
        <v>85</v>
      </c>
      <c r="L105" s="26">
        <v>85</v>
      </c>
      <c r="M105" s="52">
        <v>3</v>
      </c>
      <c r="N105" s="27">
        <v>103</v>
      </c>
      <c r="O105" s="27">
        <v>106</v>
      </c>
      <c r="P105" s="27">
        <v>-109</v>
      </c>
      <c r="Q105" s="26">
        <v>106</v>
      </c>
      <c r="R105" s="52">
        <v>2</v>
      </c>
      <c r="S105" s="25">
        <v>191</v>
      </c>
      <c r="T105" s="51">
        <v>2</v>
      </c>
    </row>
    <row r="106" spans="1:20" ht="21" customHeight="1">
      <c r="A106" s="32">
        <v>154</v>
      </c>
      <c r="B106" s="31" t="s">
        <v>184</v>
      </c>
      <c r="C106" s="31" t="s">
        <v>82</v>
      </c>
      <c r="D106" s="19"/>
      <c r="E106" s="29" t="s">
        <v>179</v>
      </c>
      <c r="F106" s="30">
        <v>60.45</v>
      </c>
      <c r="G106" s="29" t="s">
        <v>185</v>
      </c>
      <c r="H106" s="28" t="s">
        <v>186</v>
      </c>
      <c r="I106" s="27">
        <v>85</v>
      </c>
      <c r="J106" s="27">
        <v>-90</v>
      </c>
      <c r="K106" s="27">
        <v>-95</v>
      </c>
      <c r="L106" s="26">
        <v>85</v>
      </c>
      <c r="M106" s="52">
        <v>2</v>
      </c>
      <c r="N106" s="27">
        <v>103</v>
      </c>
      <c r="O106" s="27">
        <v>-108</v>
      </c>
      <c r="P106" s="27">
        <v>-108</v>
      </c>
      <c r="Q106" s="26">
        <v>103</v>
      </c>
      <c r="R106" s="52">
        <v>3</v>
      </c>
      <c r="S106" s="25">
        <v>188</v>
      </c>
      <c r="T106" s="51">
        <v>3</v>
      </c>
    </row>
    <row r="107" spans="1:20" ht="21" customHeight="1">
      <c r="A107" s="32">
        <v>110</v>
      </c>
      <c r="B107" s="31" t="s">
        <v>124</v>
      </c>
      <c r="C107" s="31" t="s">
        <v>125</v>
      </c>
      <c r="D107" s="19"/>
      <c r="E107" s="29" t="s">
        <v>179</v>
      </c>
      <c r="F107" s="30">
        <v>60.75</v>
      </c>
      <c r="G107" s="29" t="s">
        <v>107</v>
      </c>
      <c r="H107" s="28" t="s">
        <v>116</v>
      </c>
      <c r="I107" s="27">
        <v>80</v>
      </c>
      <c r="J107" s="27">
        <v>-83</v>
      </c>
      <c r="K107" s="27">
        <v>-85</v>
      </c>
      <c r="L107" s="26">
        <v>80</v>
      </c>
      <c r="M107" s="52">
        <v>4</v>
      </c>
      <c r="N107" s="27">
        <v>-100</v>
      </c>
      <c r="O107" s="27">
        <v>101</v>
      </c>
      <c r="P107" s="27">
        <v>-108</v>
      </c>
      <c r="Q107" s="26">
        <v>101</v>
      </c>
      <c r="R107" s="52">
        <v>4</v>
      </c>
      <c r="S107" s="25">
        <v>181</v>
      </c>
      <c r="T107" s="51">
        <v>4</v>
      </c>
    </row>
    <row r="108" spans="1:20" ht="21" customHeight="1">
      <c r="A108" s="32">
        <v>16</v>
      </c>
      <c r="B108" s="31" t="s">
        <v>187</v>
      </c>
      <c r="C108" s="31" t="s">
        <v>188</v>
      </c>
      <c r="D108" s="19"/>
      <c r="E108" s="29" t="s">
        <v>179</v>
      </c>
      <c r="F108" s="30">
        <v>59.85</v>
      </c>
      <c r="G108" s="29" t="s">
        <v>99</v>
      </c>
      <c r="H108" s="28" t="s">
        <v>183</v>
      </c>
      <c r="I108" s="27">
        <v>-80</v>
      </c>
      <c r="J108" s="27">
        <v>-80</v>
      </c>
      <c r="K108" s="27">
        <v>-80</v>
      </c>
      <c r="L108" s="26">
        <v>0</v>
      </c>
      <c r="M108" s="52">
        <v>0</v>
      </c>
      <c r="N108" s="27">
        <v>100</v>
      </c>
      <c r="O108" s="27">
        <v>-104</v>
      </c>
      <c r="P108" s="27">
        <v>-105</v>
      </c>
      <c r="Q108" s="26">
        <v>100</v>
      </c>
      <c r="R108" s="52">
        <v>5</v>
      </c>
      <c r="S108" s="25">
        <v>0</v>
      </c>
      <c r="T108" s="51">
        <v>0</v>
      </c>
    </row>
    <row r="109" spans="1:11" ht="7.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5"/>
      <c r="K109" s="56"/>
    </row>
    <row r="110" spans="1:23" ht="21.75" customHeight="1">
      <c r="A110" s="57" t="s">
        <v>189</v>
      </c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60"/>
      <c r="U110" s="1"/>
      <c r="V110" s="1"/>
      <c r="W110" s="1"/>
    </row>
    <row r="111" spans="1:20" ht="21" customHeight="1">
      <c r="A111" s="32">
        <v>139</v>
      </c>
      <c r="B111" s="31" t="s">
        <v>190</v>
      </c>
      <c r="C111" s="31" t="s">
        <v>129</v>
      </c>
      <c r="D111" s="19"/>
      <c r="E111" s="29" t="s">
        <v>189</v>
      </c>
      <c r="F111" s="30">
        <v>64.95</v>
      </c>
      <c r="G111" s="29" t="s">
        <v>191</v>
      </c>
      <c r="H111" s="28" t="s">
        <v>186</v>
      </c>
      <c r="I111" s="27">
        <v>105</v>
      </c>
      <c r="J111" s="27">
        <v>108</v>
      </c>
      <c r="K111" s="27">
        <v>112</v>
      </c>
      <c r="L111" s="26">
        <v>112</v>
      </c>
      <c r="M111" s="52">
        <v>1</v>
      </c>
      <c r="N111" s="27">
        <v>128</v>
      </c>
      <c r="O111" s="27">
        <v>-131</v>
      </c>
      <c r="P111" s="27">
        <v>131</v>
      </c>
      <c r="Q111" s="26">
        <v>131</v>
      </c>
      <c r="R111" s="52">
        <v>3</v>
      </c>
      <c r="S111" s="25">
        <v>243</v>
      </c>
      <c r="T111" s="51">
        <v>1</v>
      </c>
    </row>
    <row r="112" spans="1:20" ht="21" customHeight="1">
      <c r="A112" s="32">
        <v>17</v>
      </c>
      <c r="B112" s="31" t="s">
        <v>131</v>
      </c>
      <c r="C112" s="31" t="s">
        <v>132</v>
      </c>
      <c r="D112" s="19"/>
      <c r="E112" s="29" t="s">
        <v>189</v>
      </c>
      <c r="F112" s="30">
        <v>65.75</v>
      </c>
      <c r="G112" s="29" t="s">
        <v>34</v>
      </c>
      <c r="H112" s="28" t="s">
        <v>116</v>
      </c>
      <c r="I112" s="27">
        <v>100</v>
      </c>
      <c r="J112" s="27">
        <v>104</v>
      </c>
      <c r="K112" s="27">
        <v>-107</v>
      </c>
      <c r="L112" s="26">
        <v>104</v>
      </c>
      <c r="M112" s="52">
        <v>2</v>
      </c>
      <c r="N112" s="27">
        <v>-122</v>
      </c>
      <c r="O112" s="27">
        <v>135</v>
      </c>
      <c r="P112" s="27">
        <v>-140</v>
      </c>
      <c r="Q112" s="26">
        <v>135</v>
      </c>
      <c r="R112" s="52">
        <v>1</v>
      </c>
      <c r="S112" s="25">
        <v>239</v>
      </c>
      <c r="T112" s="51">
        <v>2</v>
      </c>
    </row>
    <row r="113" spans="1:20" ht="21" customHeight="1">
      <c r="A113" s="32">
        <v>159</v>
      </c>
      <c r="B113" s="31" t="s">
        <v>192</v>
      </c>
      <c r="C113" s="31" t="s">
        <v>193</v>
      </c>
      <c r="D113" s="19"/>
      <c r="E113" s="29" t="s">
        <v>189</v>
      </c>
      <c r="F113" s="30">
        <v>66.5</v>
      </c>
      <c r="G113" s="29" t="s">
        <v>83</v>
      </c>
      <c r="H113" s="28" t="s">
        <v>194</v>
      </c>
      <c r="I113" s="27">
        <v>95</v>
      </c>
      <c r="J113" s="27">
        <v>100</v>
      </c>
      <c r="K113" s="27">
        <v>-103</v>
      </c>
      <c r="L113" s="26">
        <v>100</v>
      </c>
      <c r="M113" s="52">
        <v>3</v>
      </c>
      <c r="N113" s="27">
        <v>-129</v>
      </c>
      <c r="O113" s="27">
        <v>129</v>
      </c>
      <c r="P113" s="27">
        <v>132</v>
      </c>
      <c r="Q113" s="26">
        <v>132</v>
      </c>
      <c r="R113" s="52">
        <v>2</v>
      </c>
      <c r="S113" s="25">
        <v>232</v>
      </c>
      <c r="T113" s="51">
        <v>3</v>
      </c>
    </row>
    <row r="114" spans="1:20" ht="21" customHeight="1">
      <c r="A114" s="32">
        <v>118</v>
      </c>
      <c r="B114" s="31" t="s">
        <v>195</v>
      </c>
      <c r="C114" s="31" t="s">
        <v>188</v>
      </c>
      <c r="D114" s="19"/>
      <c r="E114" s="29" t="s">
        <v>189</v>
      </c>
      <c r="F114" s="30">
        <v>65.85</v>
      </c>
      <c r="G114" s="29" t="s">
        <v>111</v>
      </c>
      <c r="H114" s="28" t="s">
        <v>186</v>
      </c>
      <c r="I114" s="27">
        <v>-82</v>
      </c>
      <c r="J114" s="27">
        <v>-82</v>
      </c>
      <c r="K114" s="27">
        <v>82</v>
      </c>
      <c r="L114" s="26">
        <v>82</v>
      </c>
      <c r="M114" s="52">
        <v>4</v>
      </c>
      <c r="N114" s="27">
        <v>-110</v>
      </c>
      <c r="O114" s="27">
        <v>-113</v>
      </c>
      <c r="P114" s="27">
        <v>-113</v>
      </c>
      <c r="Q114" s="26">
        <v>0</v>
      </c>
      <c r="R114" s="52">
        <v>0</v>
      </c>
      <c r="S114" s="25">
        <v>0</v>
      </c>
      <c r="T114" s="51">
        <v>0</v>
      </c>
    </row>
    <row r="115" spans="1:11" ht="7.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5"/>
      <c r="K115" s="56"/>
    </row>
    <row r="116" spans="1:23" ht="21.75" customHeight="1">
      <c r="A116" s="57" t="s">
        <v>196</v>
      </c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60"/>
      <c r="U116" s="1"/>
      <c r="V116" s="1"/>
      <c r="W116" s="1"/>
    </row>
    <row r="117" spans="1:20" ht="21" customHeight="1">
      <c r="A117" s="32">
        <v>55</v>
      </c>
      <c r="B117" s="31" t="s">
        <v>197</v>
      </c>
      <c r="C117" s="31" t="s">
        <v>136</v>
      </c>
      <c r="D117" s="19"/>
      <c r="E117" s="29" t="s">
        <v>196</v>
      </c>
      <c r="F117" s="30">
        <v>71.6</v>
      </c>
      <c r="G117" s="29" t="s">
        <v>185</v>
      </c>
      <c r="H117" s="28" t="s">
        <v>183</v>
      </c>
      <c r="I117" s="27">
        <v>98</v>
      </c>
      <c r="J117" s="27">
        <v>103</v>
      </c>
      <c r="K117" s="27">
        <v>-107</v>
      </c>
      <c r="L117" s="26">
        <v>103</v>
      </c>
      <c r="M117" s="52">
        <v>1</v>
      </c>
      <c r="N117" s="27">
        <v>125</v>
      </c>
      <c r="O117" s="27">
        <v>133</v>
      </c>
      <c r="P117" s="27">
        <v>-140</v>
      </c>
      <c r="Q117" s="26">
        <v>133</v>
      </c>
      <c r="R117" s="52">
        <v>2</v>
      </c>
      <c r="S117" s="25">
        <v>236</v>
      </c>
      <c r="T117" s="51">
        <v>1</v>
      </c>
    </row>
    <row r="118" spans="1:20" ht="21" customHeight="1">
      <c r="A118" s="32">
        <v>57</v>
      </c>
      <c r="B118" s="31" t="s">
        <v>198</v>
      </c>
      <c r="C118" s="31" t="s">
        <v>199</v>
      </c>
      <c r="D118" s="19"/>
      <c r="E118" s="29" t="s">
        <v>196</v>
      </c>
      <c r="F118" s="30">
        <v>72.65</v>
      </c>
      <c r="G118" s="29" t="s">
        <v>86</v>
      </c>
      <c r="H118" s="28" t="s">
        <v>186</v>
      </c>
      <c r="I118" s="27">
        <v>96</v>
      </c>
      <c r="J118" s="27">
        <v>100</v>
      </c>
      <c r="K118" s="27">
        <v>-104</v>
      </c>
      <c r="L118" s="26">
        <v>100</v>
      </c>
      <c r="M118" s="52">
        <v>3</v>
      </c>
      <c r="N118" s="27">
        <v>116</v>
      </c>
      <c r="O118" s="27">
        <v>118</v>
      </c>
      <c r="P118" s="27">
        <v>123</v>
      </c>
      <c r="Q118" s="26">
        <v>123</v>
      </c>
      <c r="R118" s="52">
        <v>3</v>
      </c>
      <c r="S118" s="25">
        <v>223</v>
      </c>
      <c r="T118" s="51">
        <v>2</v>
      </c>
    </row>
    <row r="119" spans="1:20" ht="21" customHeight="1">
      <c r="A119" s="32">
        <v>193</v>
      </c>
      <c r="B119" s="31" t="s">
        <v>138</v>
      </c>
      <c r="C119" s="31" t="s">
        <v>139</v>
      </c>
      <c r="D119" s="19"/>
      <c r="E119" s="29" t="s">
        <v>196</v>
      </c>
      <c r="F119" s="30">
        <v>69.75</v>
      </c>
      <c r="G119" s="29" t="s">
        <v>140</v>
      </c>
      <c r="H119" s="28" t="s">
        <v>121</v>
      </c>
      <c r="I119" s="27">
        <v>85</v>
      </c>
      <c r="J119" s="27">
        <v>95</v>
      </c>
      <c r="K119" s="27">
        <v>101</v>
      </c>
      <c r="L119" s="26">
        <v>101</v>
      </c>
      <c r="M119" s="52">
        <v>2</v>
      </c>
      <c r="N119" s="27">
        <v>96</v>
      </c>
      <c r="O119" s="27">
        <v>-115</v>
      </c>
      <c r="P119" s="27">
        <v>116</v>
      </c>
      <c r="Q119" s="26">
        <v>116</v>
      </c>
      <c r="R119" s="52">
        <v>5</v>
      </c>
      <c r="S119" s="25">
        <v>217</v>
      </c>
      <c r="T119" s="51">
        <v>3</v>
      </c>
    </row>
    <row r="120" spans="1:20" ht="21" customHeight="1">
      <c r="A120" s="32">
        <v>37</v>
      </c>
      <c r="B120" s="31" t="s">
        <v>35</v>
      </c>
      <c r="C120" s="31" t="s">
        <v>200</v>
      </c>
      <c r="D120" s="19"/>
      <c r="E120" s="29" t="s">
        <v>196</v>
      </c>
      <c r="F120" s="30">
        <v>71.1</v>
      </c>
      <c r="G120" s="29" t="s">
        <v>37</v>
      </c>
      <c r="H120" s="28" t="s">
        <v>183</v>
      </c>
      <c r="I120" s="27">
        <v>-85</v>
      </c>
      <c r="J120" s="27">
        <v>-85</v>
      </c>
      <c r="K120" s="27">
        <v>85</v>
      </c>
      <c r="L120" s="26">
        <v>85</v>
      </c>
      <c r="M120" s="52">
        <v>5</v>
      </c>
      <c r="N120" s="27">
        <v>-116</v>
      </c>
      <c r="O120" s="27">
        <v>117</v>
      </c>
      <c r="P120" s="27">
        <v>-123</v>
      </c>
      <c r="Q120" s="26">
        <v>117</v>
      </c>
      <c r="R120" s="52">
        <v>4</v>
      </c>
      <c r="S120" s="25">
        <v>202</v>
      </c>
      <c r="T120" s="51">
        <v>4</v>
      </c>
    </row>
    <row r="121" spans="1:20" ht="21" customHeight="1">
      <c r="A121" s="32">
        <v>174</v>
      </c>
      <c r="B121" s="31" t="s">
        <v>201</v>
      </c>
      <c r="C121" s="31" t="s">
        <v>202</v>
      </c>
      <c r="D121" s="19"/>
      <c r="E121" s="29" t="s">
        <v>196</v>
      </c>
      <c r="F121" s="30">
        <v>72.4</v>
      </c>
      <c r="G121" s="29" t="s">
        <v>37</v>
      </c>
      <c r="H121" s="28" t="s">
        <v>183</v>
      </c>
      <c r="I121" s="27">
        <v>80</v>
      </c>
      <c r="J121" s="27">
        <v>85</v>
      </c>
      <c r="K121" s="27">
        <v>-90</v>
      </c>
      <c r="L121" s="26">
        <v>85</v>
      </c>
      <c r="M121" s="52">
        <v>4</v>
      </c>
      <c r="N121" s="27">
        <v>-103</v>
      </c>
      <c r="O121" s="27">
        <v>-103</v>
      </c>
      <c r="P121" s="27">
        <v>103</v>
      </c>
      <c r="Q121" s="26">
        <v>103</v>
      </c>
      <c r="R121" s="52">
        <v>6</v>
      </c>
      <c r="S121" s="25">
        <v>188</v>
      </c>
      <c r="T121" s="51">
        <v>5</v>
      </c>
    </row>
    <row r="122" spans="1:20" ht="21" customHeight="1">
      <c r="A122" s="32">
        <v>7</v>
      </c>
      <c r="B122" s="31" t="s">
        <v>203</v>
      </c>
      <c r="C122" s="31" t="s">
        <v>204</v>
      </c>
      <c r="D122" s="19"/>
      <c r="E122" s="29" t="s">
        <v>196</v>
      </c>
      <c r="F122" s="30">
        <v>71.25</v>
      </c>
      <c r="G122" s="29" t="s">
        <v>92</v>
      </c>
      <c r="H122" s="28" t="s">
        <v>194</v>
      </c>
      <c r="I122" s="27">
        <v>76</v>
      </c>
      <c r="J122" s="27">
        <v>-79</v>
      </c>
      <c r="K122" s="27">
        <v>80</v>
      </c>
      <c r="L122" s="26">
        <v>80</v>
      </c>
      <c r="M122" s="52">
        <v>6</v>
      </c>
      <c r="N122" s="27">
        <v>94</v>
      </c>
      <c r="O122" s="27">
        <v>-97</v>
      </c>
      <c r="P122" s="27">
        <v>97</v>
      </c>
      <c r="Q122" s="26">
        <v>97</v>
      </c>
      <c r="R122" s="52">
        <v>7</v>
      </c>
      <c r="S122" s="25">
        <v>177</v>
      </c>
      <c r="T122" s="51">
        <v>6</v>
      </c>
    </row>
    <row r="123" spans="1:20" ht="21" customHeight="1">
      <c r="A123" s="32">
        <v>114</v>
      </c>
      <c r="B123" s="31" t="s">
        <v>143</v>
      </c>
      <c r="C123" s="31" t="s">
        <v>144</v>
      </c>
      <c r="D123" s="19"/>
      <c r="E123" s="29" t="s">
        <v>196</v>
      </c>
      <c r="F123" s="30">
        <v>70.45</v>
      </c>
      <c r="G123" s="29" t="s">
        <v>145</v>
      </c>
      <c r="H123" s="28" t="s">
        <v>121</v>
      </c>
      <c r="I123" s="27">
        <v>-107</v>
      </c>
      <c r="J123" s="27">
        <v>-108</v>
      </c>
      <c r="K123" s="27">
        <v>-108</v>
      </c>
      <c r="L123" s="26">
        <v>0</v>
      </c>
      <c r="M123" s="52">
        <v>0</v>
      </c>
      <c r="N123" s="27">
        <v>117</v>
      </c>
      <c r="O123" s="27">
        <v>128</v>
      </c>
      <c r="P123" s="27">
        <v>134</v>
      </c>
      <c r="Q123" s="26">
        <v>134</v>
      </c>
      <c r="R123" s="52">
        <v>1</v>
      </c>
      <c r="S123" s="25">
        <v>0</v>
      </c>
      <c r="T123" s="51">
        <v>0</v>
      </c>
    </row>
    <row r="124" spans="1:11" ht="7.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5"/>
      <c r="K124" s="56"/>
    </row>
    <row r="125" spans="1:23" ht="21.75" customHeight="1">
      <c r="A125" s="57" t="s">
        <v>205</v>
      </c>
      <c r="B125" s="58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60"/>
      <c r="U125" s="1"/>
      <c r="V125" s="1"/>
      <c r="W125" s="1"/>
    </row>
    <row r="126" spans="1:20" ht="21" customHeight="1">
      <c r="A126" s="32">
        <v>200</v>
      </c>
      <c r="B126" s="31" t="s">
        <v>206</v>
      </c>
      <c r="C126" s="31" t="s">
        <v>207</v>
      </c>
      <c r="D126" s="19"/>
      <c r="E126" s="29" t="s">
        <v>205</v>
      </c>
      <c r="F126" s="30">
        <v>80.6</v>
      </c>
      <c r="G126" s="29" t="s">
        <v>208</v>
      </c>
      <c r="H126" s="28" t="s">
        <v>194</v>
      </c>
      <c r="I126" s="27">
        <v>136</v>
      </c>
      <c r="J126" s="27">
        <v>-142</v>
      </c>
      <c r="K126" s="27">
        <v>-142</v>
      </c>
      <c r="L126" s="26">
        <v>136</v>
      </c>
      <c r="M126" s="52">
        <v>1</v>
      </c>
      <c r="N126" s="27">
        <v>-160</v>
      </c>
      <c r="O126" s="27">
        <v>163</v>
      </c>
      <c r="P126" s="27">
        <v>0</v>
      </c>
      <c r="Q126" s="26">
        <v>163</v>
      </c>
      <c r="R126" s="52">
        <v>1</v>
      </c>
      <c r="S126" s="25">
        <v>299</v>
      </c>
      <c r="T126" s="51">
        <v>1</v>
      </c>
    </row>
    <row r="127" spans="1:20" ht="21" customHeight="1">
      <c r="A127" s="32">
        <v>62</v>
      </c>
      <c r="B127" s="31" t="s">
        <v>147</v>
      </c>
      <c r="C127" s="31" t="s">
        <v>148</v>
      </c>
      <c r="D127" s="19"/>
      <c r="E127" s="29" t="s">
        <v>205</v>
      </c>
      <c r="F127" s="30">
        <v>78.4</v>
      </c>
      <c r="G127" s="29" t="s">
        <v>41</v>
      </c>
      <c r="H127" s="28" t="s">
        <v>116</v>
      </c>
      <c r="I127" s="27">
        <v>109</v>
      </c>
      <c r="J127" s="27">
        <v>112</v>
      </c>
      <c r="K127" s="27">
        <v>115</v>
      </c>
      <c r="L127" s="26">
        <v>115</v>
      </c>
      <c r="M127" s="52">
        <v>2</v>
      </c>
      <c r="N127" s="27">
        <v>150</v>
      </c>
      <c r="O127" s="27">
        <v>155</v>
      </c>
      <c r="P127" s="27">
        <v>159</v>
      </c>
      <c r="Q127" s="26">
        <v>159</v>
      </c>
      <c r="R127" s="52">
        <v>2</v>
      </c>
      <c r="S127" s="25">
        <v>274</v>
      </c>
      <c r="T127" s="51">
        <v>2</v>
      </c>
    </row>
    <row r="128" spans="1:20" ht="21" customHeight="1">
      <c r="A128" s="32">
        <v>50</v>
      </c>
      <c r="B128" s="31" t="s">
        <v>113</v>
      </c>
      <c r="C128" s="31" t="s">
        <v>209</v>
      </c>
      <c r="D128" s="19"/>
      <c r="E128" s="29" t="s">
        <v>205</v>
      </c>
      <c r="F128" s="30">
        <v>76</v>
      </c>
      <c r="G128" s="29" t="s">
        <v>115</v>
      </c>
      <c r="H128" s="28" t="s">
        <v>194</v>
      </c>
      <c r="I128" s="27">
        <v>101</v>
      </c>
      <c r="J128" s="27">
        <v>105</v>
      </c>
      <c r="K128" s="27">
        <v>-110</v>
      </c>
      <c r="L128" s="26">
        <v>105</v>
      </c>
      <c r="M128" s="52">
        <v>3</v>
      </c>
      <c r="N128" s="27">
        <v>130</v>
      </c>
      <c r="O128" s="27">
        <v>137</v>
      </c>
      <c r="P128" s="27">
        <v>-141</v>
      </c>
      <c r="Q128" s="26">
        <v>137</v>
      </c>
      <c r="R128" s="52">
        <v>3</v>
      </c>
      <c r="S128" s="25">
        <v>242</v>
      </c>
      <c r="T128" s="51">
        <v>3</v>
      </c>
    </row>
    <row r="129" spans="1:20" ht="21" customHeight="1">
      <c r="A129" s="32">
        <v>51</v>
      </c>
      <c r="B129" s="31" t="s">
        <v>210</v>
      </c>
      <c r="C129" s="31" t="s">
        <v>211</v>
      </c>
      <c r="D129" s="19"/>
      <c r="E129" s="29" t="s">
        <v>205</v>
      </c>
      <c r="F129" s="30">
        <v>79.95</v>
      </c>
      <c r="G129" s="29" t="s">
        <v>99</v>
      </c>
      <c r="H129" s="28" t="s">
        <v>186</v>
      </c>
      <c r="I129" s="27">
        <v>94</v>
      </c>
      <c r="J129" s="27">
        <v>98</v>
      </c>
      <c r="K129" s="27">
        <v>-101</v>
      </c>
      <c r="L129" s="26">
        <v>98</v>
      </c>
      <c r="M129" s="52">
        <v>5</v>
      </c>
      <c r="N129" s="27">
        <v>120</v>
      </c>
      <c r="O129" s="27">
        <v>126</v>
      </c>
      <c r="P129" s="27">
        <v>129</v>
      </c>
      <c r="Q129" s="26">
        <v>129</v>
      </c>
      <c r="R129" s="52">
        <v>4</v>
      </c>
      <c r="S129" s="25">
        <v>227</v>
      </c>
      <c r="T129" s="51">
        <v>4</v>
      </c>
    </row>
    <row r="130" spans="1:20" ht="21" customHeight="1">
      <c r="A130" s="32">
        <v>19</v>
      </c>
      <c r="B130" s="31" t="s">
        <v>212</v>
      </c>
      <c r="C130" s="31" t="s">
        <v>213</v>
      </c>
      <c r="D130" s="19"/>
      <c r="E130" s="29" t="s">
        <v>205</v>
      </c>
      <c r="F130" s="30">
        <v>75.8</v>
      </c>
      <c r="G130" s="29" t="s">
        <v>37</v>
      </c>
      <c r="H130" s="28" t="s">
        <v>183</v>
      </c>
      <c r="I130" s="27">
        <v>87</v>
      </c>
      <c r="J130" s="27">
        <v>91</v>
      </c>
      <c r="K130" s="27">
        <v>-95</v>
      </c>
      <c r="L130" s="26">
        <v>91</v>
      </c>
      <c r="M130" s="52">
        <v>6</v>
      </c>
      <c r="N130" s="27">
        <v>108</v>
      </c>
      <c r="O130" s="27">
        <v>-112</v>
      </c>
      <c r="P130" s="27">
        <v>-112</v>
      </c>
      <c r="Q130" s="26">
        <v>108</v>
      </c>
      <c r="R130" s="52">
        <v>6</v>
      </c>
      <c r="S130" s="25">
        <v>199</v>
      </c>
      <c r="T130" s="51">
        <v>5</v>
      </c>
    </row>
    <row r="131" spans="1:20" ht="21" customHeight="1">
      <c r="A131" s="32">
        <v>85</v>
      </c>
      <c r="B131" s="31" t="s">
        <v>214</v>
      </c>
      <c r="C131" s="31" t="s">
        <v>215</v>
      </c>
      <c r="D131" s="19"/>
      <c r="E131" s="29" t="s">
        <v>205</v>
      </c>
      <c r="F131" s="30">
        <v>79.75</v>
      </c>
      <c r="G131" s="29" t="s">
        <v>107</v>
      </c>
      <c r="H131" s="28" t="s">
        <v>186</v>
      </c>
      <c r="I131" s="27">
        <v>84</v>
      </c>
      <c r="J131" s="27">
        <v>-88</v>
      </c>
      <c r="K131" s="27">
        <v>-91</v>
      </c>
      <c r="L131" s="26">
        <v>84</v>
      </c>
      <c r="M131" s="52">
        <v>7</v>
      </c>
      <c r="N131" s="27">
        <v>105</v>
      </c>
      <c r="O131" s="27">
        <v>110</v>
      </c>
      <c r="P131" s="27">
        <v>-115</v>
      </c>
      <c r="Q131" s="26">
        <v>110</v>
      </c>
      <c r="R131" s="52">
        <v>5</v>
      </c>
      <c r="S131" s="25">
        <v>194</v>
      </c>
      <c r="T131" s="51">
        <v>6</v>
      </c>
    </row>
    <row r="132" spans="1:20" ht="21" customHeight="1">
      <c r="A132" s="32">
        <v>36</v>
      </c>
      <c r="B132" s="31" t="s">
        <v>216</v>
      </c>
      <c r="C132" s="31" t="s">
        <v>217</v>
      </c>
      <c r="D132" s="19"/>
      <c r="E132" s="29" t="s">
        <v>205</v>
      </c>
      <c r="F132" s="30">
        <v>79.35</v>
      </c>
      <c r="G132" s="29" t="s">
        <v>208</v>
      </c>
      <c r="H132" s="28" t="s">
        <v>183</v>
      </c>
      <c r="I132" s="27">
        <v>73</v>
      </c>
      <c r="J132" s="27">
        <v>78</v>
      </c>
      <c r="K132" s="27">
        <v>82</v>
      </c>
      <c r="L132" s="26">
        <v>82</v>
      </c>
      <c r="M132" s="52">
        <v>8</v>
      </c>
      <c r="N132" s="27">
        <v>103</v>
      </c>
      <c r="O132" s="27">
        <v>-109</v>
      </c>
      <c r="P132" s="27">
        <v>-110</v>
      </c>
      <c r="Q132" s="26">
        <v>103</v>
      </c>
      <c r="R132" s="52">
        <v>7</v>
      </c>
      <c r="S132" s="25">
        <v>185</v>
      </c>
      <c r="T132" s="51">
        <v>7</v>
      </c>
    </row>
    <row r="133" spans="1:20" ht="21" customHeight="1">
      <c r="A133" s="32">
        <v>2</v>
      </c>
      <c r="B133" s="31" t="s">
        <v>153</v>
      </c>
      <c r="C133" s="31" t="s">
        <v>154</v>
      </c>
      <c r="D133" s="19"/>
      <c r="E133" s="29" t="s">
        <v>205</v>
      </c>
      <c r="F133" s="30">
        <v>79.7</v>
      </c>
      <c r="G133" s="29" t="s">
        <v>77</v>
      </c>
      <c r="H133" s="28" t="s">
        <v>121</v>
      </c>
      <c r="I133" s="27">
        <v>95</v>
      </c>
      <c r="J133" s="27">
        <v>-100</v>
      </c>
      <c r="K133" s="27">
        <v>100</v>
      </c>
      <c r="L133" s="26">
        <v>100</v>
      </c>
      <c r="M133" s="52">
        <v>4</v>
      </c>
      <c r="N133" s="27">
        <v>-122</v>
      </c>
      <c r="O133" s="27">
        <v>-125</v>
      </c>
      <c r="P133" s="27">
        <v>-125</v>
      </c>
      <c r="Q133" s="26">
        <v>0</v>
      </c>
      <c r="R133" s="52">
        <v>0</v>
      </c>
      <c r="S133" s="25">
        <v>0</v>
      </c>
      <c r="T133" s="51">
        <v>0</v>
      </c>
    </row>
    <row r="134" spans="1:20" ht="21" customHeight="1">
      <c r="A134" s="32">
        <v>116</v>
      </c>
      <c r="B134" s="31" t="s">
        <v>218</v>
      </c>
      <c r="C134" s="31" t="s">
        <v>219</v>
      </c>
      <c r="D134" s="19"/>
      <c r="E134" s="29" t="s">
        <v>205</v>
      </c>
      <c r="F134" s="30">
        <v>75.95</v>
      </c>
      <c r="G134" s="29" t="s">
        <v>71</v>
      </c>
      <c r="H134" s="28" t="s">
        <v>194</v>
      </c>
      <c r="I134" s="27">
        <v>-80</v>
      </c>
      <c r="J134" s="27">
        <v>-80</v>
      </c>
      <c r="K134" s="27">
        <v>-80</v>
      </c>
      <c r="L134" s="26">
        <v>0</v>
      </c>
      <c r="M134" s="52">
        <v>0</v>
      </c>
      <c r="N134" s="27">
        <v>-100</v>
      </c>
      <c r="O134" s="27">
        <v>-100</v>
      </c>
      <c r="P134" s="27">
        <v>-100</v>
      </c>
      <c r="Q134" s="26">
        <v>0</v>
      </c>
      <c r="R134" s="52">
        <v>0</v>
      </c>
      <c r="S134" s="25">
        <v>0</v>
      </c>
      <c r="T134" s="51">
        <v>0</v>
      </c>
    </row>
    <row r="135" spans="1:11" ht="7.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5"/>
      <c r="K135" s="56"/>
    </row>
    <row r="136" spans="1:23" ht="21.75" customHeight="1">
      <c r="A136" s="57" t="s">
        <v>220</v>
      </c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60"/>
      <c r="U136" s="1"/>
      <c r="V136" s="1"/>
      <c r="W136" s="1"/>
    </row>
    <row r="137" spans="1:20" ht="21" customHeight="1">
      <c r="A137" s="32">
        <v>165</v>
      </c>
      <c r="B137" s="31" t="s">
        <v>156</v>
      </c>
      <c r="C137" s="31" t="s">
        <v>157</v>
      </c>
      <c r="D137" s="19"/>
      <c r="E137" s="29" t="s">
        <v>220</v>
      </c>
      <c r="F137" s="30">
        <v>87.4</v>
      </c>
      <c r="G137" s="29" t="s">
        <v>22</v>
      </c>
      <c r="H137" s="28" t="s">
        <v>121</v>
      </c>
      <c r="I137" s="27">
        <v>-117</v>
      </c>
      <c r="J137" s="27">
        <v>117</v>
      </c>
      <c r="K137" s="27">
        <v>126</v>
      </c>
      <c r="L137" s="26">
        <v>126</v>
      </c>
      <c r="M137" s="52">
        <v>1</v>
      </c>
      <c r="N137" s="27">
        <v>146</v>
      </c>
      <c r="O137" s="27">
        <v>154</v>
      </c>
      <c r="P137" s="27">
        <v>162</v>
      </c>
      <c r="Q137" s="26">
        <v>162</v>
      </c>
      <c r="R137" s="52">
        <v>1</v>
      </c>
      <c r="S137" s="25">
        <v>288</v>
      </c>
      <c r="T137" s="51">
        <v>1</v>
      </c>
    </row>
    <row r="138" spans="1:11" ht="7.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5"/>
      <c r="K138" s="56"/>
    </row>
    <row r="139" spans="1:23" ht="21.75" customHeight="1">
      <c r="A139" s="57" t="s">
        <v>221</v>
      </c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0"/>
      <c r="U139" s="1"/>
      <c r="V139" s="1"/>
      <c r="W139" s="1"/>
    </row>
    <row r="140" spans="1:20" ht="21" customHeight="1">
      <c r="A140" s="32">
        <v>168</v>
      </c>
      <c r="B140" s="31" t="s">
        <v>222</v>
      </c>
      <c r="C140" s="31" t="s">
        <v>98</v>
      </c>
      <c r="D140" s="19"/>
      <c r="E140" s="29" t="s">
        <v>221</v>
      </c>
      <c r="F140" s="30">
        <v>94.6</v>
      </c>
      <c r="G140" s="29" t="s">
        <v>92</v>
      </c>
      <c r="H140" s="28" t="s">
        <v>194</v>
      </c>
      <c r="I140" s="27">
        <v>136</v>
      </c>
      <c r="J140" s="27">
        <v>141</v>
      </c>
      <c r="K140" s="27">
        <v>-145</v>
      </c>
      <c r="L140" s="26">
        <v>141</v>
      </c>
      <c r="M140" s="52">
        <v>1</v>
      </c>
      <c r="N140" s="27">
        <v>160</v>
      </c>
      <c r="O140" s="27">
        <v>-165</v>
      </c>
      <c r="P140" s="27">
        <v>-165</v>
      </c>
      <c r="Q140" s="26">
        <v>160</v>
      </c>
      <c r="R140" s="52">
        <v>1</v>
      </c>
      <c r="S140" s="25">
        <v>301</v>
      </c>
      <c r="T140" s="51">
        <v>1</v>
      </c>
    </row>
    <row r="141" spans="1:20" ht="21" customHeight="1">
      <c r="A141" s="32">
        <v>80</v>
      </c>
      <c r="B141" s="31" t="s">
        <v>166</v>
      </c>
      <c r="C141" s="31" t="s">
        <v>26</v>
      </c>
      <c r="D141" s="19"/>
      <c r="E141" s="29" t="s">
        <v>221</v>
      </c>
      <c r="F141" s="30">
        <v>95.75</v>
      </c>
      <c r="G141" s="29" t="s">
        <v>167</v>
      </c>
      <c r="H141" s="28" t="s">
        <v>116</v>
      </c>
      <c r="I141" s="27">
        <v>110</v>
      </c>
      <c r="J141" s="27">
        <v>-115</v>
      </c>
      <c r="K141" s="27">
        <v>115</v>
      </c>
      <c r="L141" s="26">
        <v>115</v>
      </c>
      <c r="M141" s="52">
        <v>2</v>
      </c>
      <c r="N141" s="27">
        <v>135</v>
      </c>
      <c r="O141" s="27">
        <v>141</v>
      </c>
      <c r="P141" s="27">
        <v>-146</v>
      </c>
      <c r="Q141" s="26">
        <v>141</v>
      </c>
      <c r="R141" s="52">
        <v>2</v>
      </c>
      <c r="S141" s="25">
        <v>256</v>
      </c>
      <c r="T141" s="51">
        <v>2</v>
      </c>
    </row>
    <row r="142" spans="1:20" ht="21" customHeight="1">
      <c r="A142" s="32">
        <v>54</v>
      </c>
      <c r="B142" s="31" t="s">
        <v>223</v>
      </c>
      <c r="C142" s="31" t="s">
        <v>224</v>
      </c>
      <c r="D142" s="19"/>
      <c r="E142" s="29" t="s">
        <v>221</v>
      </c>
      <c r="F142" s="30">
        <v>95.4</v>
      </c>
      <c r="G142" s="29" t="s">
        <v>37</v>
      </c>
      <c r="H142" s="28" t="s">
        <v>186</v>
      </c>
      <c r="I142" s="27">
        <v>94</v>
      </c>
      <c r="J142" s="27">
        <v>98</v>
      </c>
      <c r="K142" s="27">
        <v>101</v>
      </c>
      <c r="L142" s="26">
        <v>101</v>
      </c>
      <c r="M142" s="52">
        <v>3</v>
      </c>
      <c r="N142" s="27">
        <v>117</v>
      </c>
      <c r="O142" s="27">
        <v>122</v>
      </c>
      <c r="P142" s="27">
        <v>-126</v>
      </c>
      <c r="Q142" s="26">
        <v>122</v>
      </c>
      <c r="R142" s="52">
        <v>3</v>
      </c>
      <c r="S142" s="25">
        <v>223</v>
      </c>
      <c r="T142" s="51">
        <v>3</v>
      </c>
    </row>
    <row r="143" spans="1:11" ht="7.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5"/>
      <c r="K143" s="56"/>
    </row>
    <row r="144" spans="1:23" ht="21.75" customHeight="1">
      <c r="A144" s="57" t="s">
        <v>225</v>
      </c>
      <c r="B144" s="5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60"/>
      <c r="U144" s="1"/>
      <c r="V144" s="1"/>
      <c r="W144" s="1"/>
    </row>
    <row r="145" spans="1:20" ht="21" customHeight="1">
      <c r="A145" s="32">
        <v>26</v>
      </c>
      <c r="B145" s="31" t="s">
        <v>169</v>
      </c>
      <c r="C145" s="31" t="s">
        <v>170</v>
      </c>
      <c r="D145" s="19"/>
      <c r="E145" s="29" t="s">
        <v>225</v>
      </c>
      <c r="F145" s="30">
        <v>96.3</v>
      </c>
      <c r="G145" s="29" t="s">
        <v>83</v>
      </c>
      <c r="H145" s="28" t="s">
        <v>116</v>
      </c>
      <c r="I145" s="27">
        <v>120</v>
      </c>
      <c r="J145" s="27">
        <v>128</v>
      </c>
      <c r="K145" s="27">
        <v>132</v>
      </c>
      <c r="L145" s="26">
        <v>132</v>
      </c>
      <c r="M145" s="52">
        <v>1</v>
      </c>
      <c r="N145" s="27">
        <v>141</v>
      </c>
      <c r="O145" s="27">
        <v>150</v>
      </c>
      <c r="P145" s="27">
        <v>-165</v>
      </c>
      <c r="Q145" s="26">
        <v>150</v>
      </c>
      <c r="R145" s="52">
        <v>1</v>
      </c>
      <c r="S145" s="25">
        <v>282</v>
      </c>
      <c r="T145" s="51">
        <v>1</v>
      </c>
    </row>
    <row r="146" spans="1:20" ht="21" customHeight="1">
      <c r="A146" s="32">
        <v>53</v>
      </c>
      <c r="B146" s="31" t="s">
        <v>172</v>
      </c>
      <c r="C146" s="31" t="s">
        <v>226</v>
      </c>
      <c r="D146" s="19"/>
      <c r="E146" s="29" t="s">
        <v>225</v>
      </c>
      <c r="F146" s="30">
        <v>101.8</v>
      </c>
      <c r="G146" s="29" t="s">
        <v>41</v>
      </c>
      <c r="H146" s="28" t="s">
        <v>194</v>
      </c>
      <c r="I146" s="27">
        <v>96</v>
      </c>
      <c r="J146" s="27">
        <v>100</v>
      </c>
      <c r="K146" s="27">
        <v>103</v>
      </c>
      <c r="L146" s="26">
        <v>103</v>
      </c>
      <c r="M146" s="52">
        <v>2</v>
      </c>
      <c r="N146" s="27">
        <v>125</v>
      </c>
      <c r="O146" s="27">
        <v>130</v>
      </c>
      <c r="P146" s="27">
        <v>-135</v>
      </c>
      <c r="Q146" s="26">
        <v>130</v>
      </c>
      <c r="R146" s="52">
        <v>2</v>
      </c>
      <c r="S146" s="25">
        <v>233</v>
      </c>
      <c r="T146" s="51">
        <v>2</v>
      </c>
    </row>
    <row r="147" spans="1:11" ht="7.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5"/>
      <c r="K147" s="56"/>
    </row>
    <row r="148" spans="1:23" ht="21.75" customHeight="1">
      <c r="A148" s="57" t="s">
        <v>227</v>
      </c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1"/>
      <c r="V148" s="1"/>
      <c r="W148" s="1"/>
    </row>
    <row r="149" spans="1:20" ht="21" customHeight="1">
      <c r="A149" s="32">
        <v>8</v>
      </c>
      <c r="B149" s="31" t="s">
        <v>228</v>
      </c>
      <c r="C149" s="31" t="s">
        <v>215</v>
      </c>
      <c r="D149" s="19"/>
      <c r="E149" s="29" t="s">
        <v>227</v>
      </c>
      <c r="F149" s="30">
        <v>134.15</v>
      </c>
      <c r="G149" s="29" t="s">
        <v>96</v>
      </c>
      <c r="H149" s="28" t="s">
        <v>194</v>
      </c>
      <c r="I149" s="27">
        <v>140</v>
      </c>
      <c r="J149" s="27">
        <v>-146</v>
      </c>
      <c r="K149" s="27">
        <v>146</v>
      </c>
      <c r="L149" s="26">
        <v>146</v>
      </c>
      <c r="M149" s="52">
        <v>1</v>
      </c>
      <c r="N149" s="27">
        <v>-180</v>
      </c>
      <c r="O149" s="27">
        <v>-180</v>
      </c>
      <c r="P149" s="27">
        <v>180</v>
      </c>
      <c r="Q149" s="26">
        <v>180</v>
      </c>
      <c r="R149" s="52">
        <v>1</v>
      </c>
      <c r="S149" s="25">
        <v>326</v>
      </c>
      <c r="T149" s="51">
        <v>1</v>
      </c>
    </row>
    <row r="150" spans="1:11" ht="7.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5"/>
      <c r="K150" s="56"/>
    </row>
    <row r="151" spans="1:23" ht="21.75" customHeight="1">
      <c r="A151" s="57" t="s">
        <v>229</v>
      </c>
      <c r="B151" s="58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60"/>
      <c r="U151" s="1"/>
      <c r="V151" s="1"/>
      <c r="W151" s="1"/>
    </row>
    <row r="152" spans="1:20" ht="21" customHeight="1">
      <c r="A152" s="32">
        <v>160</v>
      </c>
      <c r="B152" s="31" t="s">
        <v>180</v>
      </c>
      <c r="C152" s="31" t="s">
        <v>181</v>
      </c>
      <c r="D152" s="19"/>
      <c r="E152" s="29" t="s">
        <v>229</v>
      </c>
      <c r="F152" s="30">
        <v>60</v>
      </c>
      <c r="G152" s="29" t="s">
        <v>182</v>
      </c>
      <c r="H152" s="28" t="s">
        <v>183</v>
      </c>
      <c r="I152" s="27">
        <v>98</v>
      </c>
      <c r="J152" s="27">
        <v>-104</v>
      </c>
      <c r="K152" s="27">
        <v>104</v>
      </c>
      <c r="L152" s="26">
        <v>104</v>
      </c>
      <c r="M152" s="52">
        <v>1</v>
      </c>
      <c r="N152" s="27">
        <v>128</v>
      </c>
      <c r="O152" s="27">
        <v>133</v>
      </c>
      <c r="P152" s="27">
        <v>136</v>
      </c>
      <c r="Q152" s="26">
        <v>136</v>
      </c>
      <c r="R152" s="52">
        <v>1</v>
      </c>
      <c r="S152" s="25">
        <v>240</v>
      </c>
      <c r="T152" s="51">
        <v>1</v>
      </c>
    </row>
    <row r="153" spans="1:11" ht="7.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5"/>
      <c r="K153" s="56"/>
    </row>
    <row r="154" spans="1:23" ht="21.75" customHeight="1">
      <c r="A154" s="57" t="s">
        <v>230</v>
      </c>
      <c r="B154" s="58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60"/>
      <c r="U154" s="1"/>
      <c r="V154" s="1"/>
      <c r="W154" s="1"/>
    </row>
    <row r="155" spans="1:20" ht="21" customHeight="1">
      <c r="A155" s="32">
        <v>137</v>
      </c>
      <c r="B155" s="31" t="s">
        <v>231</v>
      </c>
      <c r="C155" s="31" t="s">
        <v>232</v>
      </c>
      <c r="D155" s="19"/>
      <c r="E155" s="29" t="s">
        <v>230</v>
      </c>
      <c r="F155" s="30">
        <v>66.85</v>
      </c>
      <c r="G155" s="29" t="s">
        <v>115</v>
      </c>
      <c r="H155" s="28" t="s">
        <v>233</v>
      </c>
      <c r="I155" s="27">
        <v>-112</v>
      </c>
      <c r="J155" s="27">
        <v>112</v>
      </c>
      <c r="K155" s="27">
        <v>-117</v>
      </c>
      <c r="L155" s="26">
        <v>112</v>
      </c>
      <c r="M155" s="52">
        <v>1</v>
      </c>
      <c r="N155" s="27">
        <v>138</v>
      </c>
      <c r="O155" s="27">
        <v>144</v>
      </c>
      <c r="P155" s="27">
        <v>-148</v>
      </c>
      <c r="Q155" s="26">
        <v>144</v>
      </c>
      <c r="R155" s="52">
        <v>1</v>
      </c>
      <c r="S155" s="25">
        <v>256</v>
      </c>
      <c r="T155" s="51">
        <v>1</v>
      </c>
    </row>
    <row r="156" spans="1:20" ht="21" customHeight="1">
      <c r="A156" s="32">
        <v>17</v>
      </c>
      <c r="B156" s="31" t="s">
        <v>131</v>
      </c>
      <c r="C156" s="31" t="s">
        <v>132</v>
      </c>
      <c r="D156" s="19"/>
      <c r="E156" s="29" t="s">
        <v>230</v>
      </c>
      <c r="F156" s="30">
        <v>65.75</v>
      </c>
      <c r="G156" s="29" t="s">
        <v>34</v>
      </c>
      <c r="H156" s="28" t="s">
        <v>116</v>
      </c>
      <c r="I156" s="27">
        <v>100</v>
      </c>
      <c r="J156" s="27">
        <v>104</v>
      </c>
      <c r="K156" s="27">
        <v>-107</v>
      </c>
      <c r="L156" s="26">
        <v>104</v>
      </c>
      <c r="M156" s="52">
        <v>2</v>
      </c>
      <c r="N156" s="27">
        <v>-122</v>
      </c>
      <c r="O156" s="27">
        <v>135</v>
      </c>
      <c r="P156" s="27">
        <v>-140</v>
      </c>
      <c r="Q156" s="26">
        <v>135</v>
      </c>
      <c r="R156" s="52">
        <v>2</v>
      </c>
      <c r="S156" s="25">
        <v>239</v>
      </c>
      <c r="T156" s="51">
        <v>2</v>
      </c>
    </row>
    <row r="157" spans="1:20" ht="21" customHeight="1">
      <c r="A157" s="32">
        <v>159</v>
      </c>
      <c r="B157" s="31" t="s">
        <v>192</v>
      </c>
      <c r="C157" s="31" t="s">
        <v>193</v>
      </c>
      <c r="D157" s="19"/>
      <c r="E157" s="29" t="s">
        <v>230</v>
      </c>
      <c r="F157" s="30">
        <v>66.5</v>
      </c>
      <c r="G157" s="29" t="s">
        <v>83</v>
      </c>
      <c r="H157" s="28" t="s">
        <v>194</v>
      </c>
      <c r="I157" s="27">
        <v>95</v>
      </c>
      <c r="J157" s="27">
        <v>100</v>
      </c>
      <c r="K157" s="27">
        <v>-103</v>
      </c>
      <c r="L157" s="26">
        <v>100</v>
      </c>
      <c r="M157" s="52">
        <v>3</v>
      </c>
      <c r="N157" s="27">
        <v>-129</v>
      </c>
      <c r="O157" s="27">
        <v>129</v>
      </c>
      <c r="P157" s="27">
        <v>132</v>
      </c>
      <c r="Q157" s="26">
        <v>132</v>
      </c>
      <c r="R157" s="52">
        <v>3</v>
      </c>
      <c r="S157" s="25">
        <v>232</v>
      </c>
      <c r="T157" s="51">
        <v>3</v>
      </c>
    </row>
    <row r="158" spans="1:20" ht="21" customHeight="1">
      <c r="A158" s="32">
        <v>173</v>
      </c>
      <c r="B158" s="31" t="s">
        <v>234</v>
      </c>
      <c r="C158" s="31" t="s">
        <v>202</v>
      </c>
      <c r="D158" s="19"/>
      <c r="E158" s="29" t="s">
        <v>230</v>
      </c>
      <c r="F158" s="30">
        <v>66.4</v>
      </c>
      <c r="G158" s="29" t="s">
        <v>115</v>
      </c>
      <c r="H158" s="28" t="s">
        <v>235</v>
      </c>
      <c r="I158" s="27">
        <v>95</v>
      </c>
      <c r="J158" s="27">
        <v>100</v>
      </c>
      <c r="K158" s="27">
        <v>-103</v>
      </c>
      <c r="L158" s="26">
        <v>100</v>
      </c>
      <c r="M158" s="52">
        <v>4</v>
      </c>
      <c r="N158" s="27">
        <v>115</v>
      </c>
      <c r="O158" s="27">
        <v>-125</v>
      </c>
      <c r="P158" s="27">
        <v>127</v>
      </c>
      <c r="Q158" s="26">
        <v>127</v>
      </c>
      <c r="R158" s="52">
        <v>4</v>
      </c>
      <c r="S158" s="25">
        <v>227</v>
      </c>
      <c r="T158" s="51">
        <v>4</v>
      </c>
    </row>
    <row r="159" spans="1:20" ht="21" customHeight="1">
      <c r="A159" s="32">
        <v>111</v>
      </c>
      <c r="B159" s="31" t="s">
        <v>236</v>
      </c>
      <c r="C159" s="31" t="s">
        <v>224</v>
      </c>
      <c r="D159" s="19"/>
      <c r="E159" s="29" t="s">
        <v>230</v>
      </c>
      <c r="F159" s="30">
        <v>66</v>
      </c>
      <c r="G159" s="29" t="s">
        <v>111</v>
      </c>
      <c r="H159" s="28" t="s">
        <v>233</v>
      </c>
      <c r="I159" s="27">
        <v>-98</v>
      </c>
      <c r="J159" s="27">
        <v>98</v>
      </c>
      <c r="K159" s="27">
        <v>-103</v>
      </c>
      <c r="L159" s="26">
        <v>98</v>
      </c>
      <c r="M159" s="52">
        <v>5</v>
      </c>
      <c r="N159" s="27">
        <v>120</v>
      </c>
      <c r="O159" s="27">
        <v>-125</v>
      </c>
      <c r="P159" s="27">
        <v>-125</v>
      </c>
      <c r="Q159" s="26">
        <v>120</v>
      </c>
      <c r="R159" s="52">
        <v>5</v>
      </c>
      <c r="S159" s="25">
        <v>218</v>
      </c>
      <c r="T159" s="51">
        <v>5</v>
      </c>
    </row>
    <row r="160" spans="1:20" ht="21" customHeight="1">
      <c r="A160" s="32">
        <v>66</v>
      </c>
      <c r="B160" s="31" t="s">
        <v>237</v>
      </c>
      <c r="C160" s="31" t="s">
        <v>238</v>
      </c>
      <c r="D160" s="19"/>
      <c r="E160" s="29" t="s">
        <v>230</v>
      </c>
      <c r="F160" s="30">
        <v>66.3</v>
      </c>
      <c r="G160" s="29" t="s">
        <v>37</v>
      </c>
      <c r="H160" s="28" t="s">
        <v>235</v>
      </c>
      <c r="I160" s="27">
        <v>87</v>
      </c>
      <c r="J160" s="27">
        <v>91</v>
      </c>
      <c r="K160" s="27">
        <v>95</v>
      </c>
      <c r="L160" s="26">
        <v>95</v>
      </c>
      <c r="M160" s="52">
        <v>6</v>
      </c>
      <c r="N160" s="27">
        <v>-115</v>
      </c>
      <c r="O160" s="27">
        <v>115</v>
      </c>
      <c r="P160" s="27">
        <v>-121</v>
      </c>
      <c r="Q160" s="26">
        <v>115</v>
      </c>
      <c r="R160" s="52">
        <v>7</v>
      </c>
      <c r="S160" s="25">
        <v>210</v>
      </c>
      <c r="T160" s="51">
        <v>6</v>
      </c>
    </row>
    <row r="161" spans="1:20" ht="21" customHeight="1">
      <c r="A161" s="32">
        <v>93</v>
      </c>
      <c r="B161" s="31" t="s">
        <v>239</v>
      </c>
      <c r="C161" s="31" t="s">
        <v>240</v>
      </c>
      <c r="D161" s="19"/>
      <c r="E161" s="29" t="s">
        <v>230</v>
      </c>
      <c r="F161" s="30">
        <v>66.25</v>
      </c>
      <c r="G161" s="29" t="s">
        <v>54</v>
      </c>
      <c r="H161" s="28" t="s">
        <v>241</v>
      </c>
      <c r="I161" s="27">
        <v>85</v>
      </c>
      <c r="J161" s="27">
        <v>88</v>
      </c>
      <c r="K161" s="27">
        <v>91</v>
      </c>
      <c r="L161" s="26">
        <v>91</v>
      </c>
      <c r="M161" s="52">
        <v>7</v>
      </c>
      <c r="N161" s="27">
        <v>105</v>
      </c>
      <c r="O161" s="27">
        <v>110</v>
      </c>
      <c r="P161" s="27">
        <v>115</v>
      </c>
      <c r="Q161" s="26">
        <v>115</v>
      </c>
      <c r="R161" s="52">
        <v>6</v>
      </c>
      <c r="S161" s="25">
        <v>206</v>
      </c>
      <c r="T161" s="51">
        <v>7</v>
      </c>
    </row>
    <row r="162" spans="1:11" ht="7.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5"/>
      <c r="K162" s="56"/>
    </row>
    <row r="163" spans="1:23" ht="21.75" customHeight="1">
      <c r="A163" s="57" t="s">
        <v>242</v>
      </c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60"/>
      <c r="U163" s="1"/>
      <c r="V163" s="1"/>
      <c r="W163" s="1"/>
    </row>
    <row r="164" spans="1:20" ht="21" customHeight="1">
      <c r="A164" s="32">
        <v>195</v>
      </c>
      <c r="B164" s="31" t="s">
        <v>243</v>
      </c>
      <c r="C164" s="31" t="s">
        <v>244</v>
      </c>
      <c r="D164" s="19"/>
      <c r="E164" s="29" t="s">
        <v>242</v>
      </c>
      <c r="F164" s="30">
        <v>72.65</v>
      </c>
      <c r="G164" s="29" t="s">
        <v>37</v>
      </c>
      <c r="H164" s="28" t="s">
        <v>233</v>
      </c>
      <c r="I164" s="27">
        <v>118</v>
      </c>
      <c r="J164" s="27">
        <v>123</v>
      </c>
      <c r="K164" s="27">
        <v>127</v>
      </c>
      <c r="L164" s="26">
        <v>127</v>
      </c>
      <c r="M164" s="52">
        <v>1</v>
      </c>
      <c r="N164" s="27">
        <v>150</v>
      </c>
      <c r="O164" s="27">
        <v>155</v>
      </c>
      <c r="P164" s="27">
        <v>160</v>
      </c>
      <c r="Q164" s="26">
        <v>160</v>
      </c>
      <c r="R164" s="52">
        <v>1</v>
      </c>
      <c r="S164" s="25">
        <v>287</v>
      </c>
      <c r="T164" s="51">
        <v>1</v>
      </c>
    </row>
    <row r="165" spans="1:20" ht="21" customHeight="1">
      <c r="A165" s="32">
        <v>34</v>
      </c>
      <c r="B165" s="31" t="s">
        <v>245</v>
      </c>
      <c r="C165" s="31" t="s">
        <v>200</v>
      </c>
      <c r="D165" s="19"/>
      <c r="E165" s="29" t="s">
        <v>242</v>
      </c>
      <c r="F165" s="30">
        <v>72.85</v>
      </c>
      <c r="G165" s="29" t="s">
        <v>37</v>
      </c>
      <c r="H165" s="28" t="s">
        <v>246</v>
      </c>
      <c r="I165" s="27">
        <v>120</v>
      </c>
      <c r="J165" s="27">
        <v>-124</v>
      </c>
      <c r="K165" s="27">
        <v>-124</v>
      </c>
      <c r="L165" s="26">
        <v>120</v>
      </c>
      <c r="M165" s="52">
        <v>2</v>
      </c>
      <c r="N165" s="27">
        <v>145</v>
      </c>
      <c r="O165" s="27">
        <v>151</v>
      </c>
      <c r="P165" s="27">
        <v>-156</v>
      </c>
      <c r="Q165" s="26">
        <v>151</v>
      </c>
      <c r="R165" s="52">
        <v>2</v>
      </c>
      <c r="S165" s="25">
        <v>271</v>
      </c>
      <c r="T165" s="51">
        <v>2</v>
      </c>
    </row>
    <row r="166" spans="1:20" ht="21" customHeight="1">
      <c r="A166" s="32">
        <v>46</v>
      </c>
      <c r="B166" s="31" t="s">
        <v>247</v>
      </c>
      <c r="C166" s="31" t="s">
        <v>217</v>
      </c>
      <c r="D166" s="19"/>
      <c r="E166" s="29" t="s">
        <v>242</v>
      </c>
      <c r="F166" s="30">
        <v>73</v>
      </c>
      <c r="G166" s="29" t="s">
        <v>37</v>
      </c>
      <c r="H166" s="28" t="s">
        <v>235</v>
      </c>
      <c r="I166" s="27">
        <v>112</v>
      </c>
      <c r="J166" s="27">
        <v>-115</v>
      </c>
      <c r="K166" s="27">
        <v>115</v>
      </c>
      <c r="L166" s="26">
        <v>115</v>
      </c>
      <c r="M166" s="52">
        <v>3</v>
      </c>
      <c r="N166" s="27">
        <v>143</v>
      </c>
      <c r="O166" s="27">
        <v>148</v>
      </c>
      <c r="P166" s="27">
        <v>-151</v>
      </c>
      <c r="Q166" s="26">
        <v>148</v>
      </c>
      <c r="R166" s="52">
        <v>4</v>
      </c>
      <c r="S166" s="25">
        <v>263</v>
      </c>
      <c r="T166" s="51">
        <v>3</v>
      </c>
    </row>
    <row r="167" spans="1:20" ht="21" customHeight="1">
      <c r="A167" s="32">
        <v>39</v>
      </c>
      <c r="B167" s="31" t="s">
        <v>248</v>
      </c>
      <c r="C167" s="31" t="s">
        <v>249</v>
      </c>
      <c r="D167" s="19"/>
      <c r="E167" s="29" t="s">
        <v>242</v>
      </c>
      <c r="F167" s="30">
        <v>71.9</v>
      </c>
      <c r="G167" s="29" t="s">
        <v>250</v>
      </c>
      <c r="H167" s="28" t="s">
        <v>246</v>
      </c>
      <c r="I167" s="27">
        <v>110</v>
      </c>
      <c r="J167" s="27">
        <v>-115</v>
      </c>
      <c r="K167" s="27">
        <v>-118</v>
      </c>
      <c r="L167" s="26">
        <v>110</v>
      </c>
      <c r="M167" s="52">
        <v>5</v>
      </c>
      <c r="N167" s="27">
        <v>148</v>
      </c>
      <c r="O167" s="27">
        <v>-152</v>
      </c>
      <c r="P167" s="27">
        <v>-154</v>
      </c>
      <c r="Q167" s="26">
        <v>148</v>
      </c>
      <c r="R167" s="52">
        <v>3</v>
      </c>
      <c r="S167" s="25">
        <v>258</v>
      </c>
      <c r="T167" s="51">
        <v>4</v>
      </c>
    </row>
    <row r="168" spans="1:20" ht="21" customHeight="1">
      <c r="A168" s="32">
        <v>24</v>
      </c>
      <c r="B168" s="31" t="s">
        <v>251</v>
      </c>
      <c r="C168" s="31" t="s">
        <v>252</v>
      </c>
      <c r="D168" s="19"/>
      <c r="E168" s="29" t="s">
        <v>242</v>
      </c>
      <c r="F168" s="30">
        <v>68.7</v>
      </c>
      <c r="G168" s="29" t="s">
        <v>37</v>
      </c>
      <c r="H168" s="28" t="s">
        <v>241</v>
      </c>
      <c r="I168" s="27">
        <v>106</v>
      </c>
      <c r="J168" s="27">
        <v>-111</v>
      </c>
      <c r="K168" s="27">
        <v>112</v>
      </c>
      <c r="L168" s="26">
        <v>112</v>
      </c>
      <c r="M168" s="52">
        <v>4</v>
      </c>
      <c r="N168" s="27">
        <v>130</v>
      </c>
      <c r="O168" s="27">
        <v>-135</v>
      </c>
      <c r="P168" s="27">
        <v>-135</v>
      </c>
      <c r="Q168" s="26">
        <v>130</v>
      </c>
      <c r="R168" s="52">
        <v>7</v>
      </c>
      <c r="S168" s="25">
        <v>242</v>
      </c>
      <c r="T168" s="51">
        <v>5</v>
      </c>
    </row>
    <row r="169" spans="1:20" ht="21" customHeight="1">
      <c r="A169" s="32">
        <v>198</v>
      </c>
      <c r="B169" s="31" t="s">
        <v>253</v>
      </c>
      <c r="C169" s="31" t="s">
        <v>254</v>
      </c>
      <c r="D169" s="19"/>
      <c r="E169" s="29" t="s">
        <v>242</v>
      </c>
      <c r="F169" s="30">
        <v>72.75</v>
      </c>
      <c r="G169" s="29" t="s">
        <v>37</v>
      </c>
      <c r="H169" s="28" t="s">
        <v>241</v>
      </c>
      <c r="I169" s="27">
        <v>105</v>
      </c>
      <c r="J169" s="27">
        <v>-110</v>
      </c>
      <c r="K169" s="27">
        <v>110</v>
      </c>
      <c r="L169" s="26">
        <v>110</v>
      </c>
      <c r="M169" s="52">
        <v>7</v>
      </c>
      <c r="N169" s="27">
        <v>126</v>
      </c>
      <c r="O169" s="27">
        <v>130</v>
      </c>
      <c r="P169" s="27">
        <v>-135</v>
      </c>
      <c r="Q169" s="26">
        <v>130</v>
      </c>
      <c r="R169" s="52">
        <v>8</v>
      </c>
      <c r="S169" s="25">
        <v>240</v>
      </c>
      <c r="T169" s="51">
        <v>6</v>
      </c>
    </row>
    <row r="170" spans="1:20" ht="21" customHeight="1">
      <c r="A170" s="32">
        <v>183</v>
      </c>
      <c r="B170" s="31" t="s">
        <v>255</v>
      </c>
      <c r="C170" s="31" t="s">
        <v>256</v>
      </c>
      <c r="D170" s="19"/>
      <c r="E170" s="29" t="s">
        <v>242</v>
      </c>
      <c r="F170" s="30">
        <v>71.9</v>
      </c>
      <c r="G170" s="29" t="s">
        <v>37</v>
      </c>
      <c r="H170" s="28" t="s">
        <v>235</v>
      </c>
      <c r="I170" s="27">
        <v>-102</v>
      </c>
      <c r="J170" s="27">
        <v>102</v>
      </c>
      <c r="K170" s="27">
        <v>-106</v>
      </c>
      <c r="L170" s="26">
        <v>102</v>
      </c>
      <c r="M170" s="52">
        <v>9</v>
      </c>
      <c r="N170" s="27">
        <v>133</v>
      </c>
      <c r="O170" s="27">
        <v>-137</v>
      </c>
      <c r="P170" s="27">
        <v>137</v>
      </c>
      <c r="Q170" s="26">
        <v>137</v>
      </c>
      <c r="R170" s="52">
        <v>5</v>
      </c>
      <c r="S170" s="25">
        <v>239</v>
      </c>
      <c r="T170" s="51">
        <v>7</v>
      </c>
    </row>
    <row r="171" spans="1:20" ht="21" customHeight="1">
      <c r="A171" s="32">
        <v>131</v>
      </c>
      <c r="B171" s="31" t="s">
        <v>257</v>
      </c>
      <c r="C171" s="31" t="s">
        <v>258</v>
      </c>
      <c r="D171" s="19"/>
      <c r="E171" s="29" t="s">
        <v>242</v>
      </c>
      <c r="F171" s="30">
        <v>72.5</v>
      </c>
      <c r="G171" s="29" t="s">
        <v>140</v>
      </c>
      <c r="H171" s="28" t="s">
        <v>259</v>
      </c>
      <c r="I171" s="27">
        <v>110</v>
      </c>
      <c r="J171" s="27">
        <v>-114</v>
      </c>
      <c r="K171" s="27">
        <v>-115</v>
      </c>
      <c r="L171" s="26">
        <v>110</v>
      </c>
      <c r="M171" s="52">
        <v>6</v>
      </c>
      <c r="N171" s="27">
        <v>127</v>
      </c>
      <c r="O171" s="27">
        <v>-140</v>
      </c>
      <c r="P171" s="27">
        <v>-140</v>
      </c>
      <c r="Q171" s="26">
        <v>127</v>
      </c>
      <c r="R171" s="52">
        <v>9</v>
      </c>
      <c r="S171" s="25">
        <v>237</v>
      </c>
      <c r="T171" s="51">
        <v>8</v>
      </c>
    </row>
    <row r="172" spans="1:20" ht="21" customHeight="1">
      <c r="A172" s="32">
        <v>143</v>
      </c>
      <c r="B172" s="31" t="s">
        <v>260</v>
      </c>
      <c r="C172" s="31" t="s">
        <v>261</v>
      </c>
      <c r="D172" s="19"/>
      <c r="E172" s="29" t="s">
        <v>242</v>
      </c>
      <c r="F172" s="30">
        <v>71.3</v>
      </c>
      <c r="G172" s="29" t="s">
        <v>31</v>
      </c>
      <c r="H172" s="28" t="s">
        <v>262</v>
      </c>
      <c r="I172" s="27">
        <v>93</v>
      </c>
      <c r="J172" s="27">
        <v>-98</v>
      </c>
      <c r="K172" s="27">
        <v>100</v>
      </c>
      <c r="L172" s="26">
        <v>100</v>
      </c>
      <c r="M172" s="52">
        <v>10</v>
      </c>
      <c r="N172" s="27">
        <v>-122</v>
      </c>
      <c r="O172" s="27">
        <v>125</v>
      </c>
      <c r="P172" s="27">
        <v>-130</v>
      </c>
      <c r="Q172" s="26">
        <v>125</v>
      </c>
      <c r="R172" s="52">
        <v>10</v>
      </c>
      <c r="S172" s="25">
        <v>225</v>
      </c>
      <c r="T172" s="51">
        <v>9</v>
      </c>
    </row>
    <row r="173" spans="1:20" ht="21" customHeight="1">
      <c r="A173" s="32">
        <v>141</v>
      </c>
      <c r="B173" s="31" t="s">
        <v>263</v>
      </c>
      <c r="C173" s="31" t="s">
        <v>217</v>
      </c>
      <c r="D173" s="19"/>
      <c r="E173" s="29" t="s">
        <v>242</v>
      </c>
      <c r="F173" s="30">
        <v>72.4</v>
      </c>
      <c r="G173" s="29" t="s">
        <v>182</v>
      </c>
      <c r="H173" s="28" t="s">
        <v>264</v>
      </c>
      <c r="I173" s="27">
        <v>95</v>
      </c>
      <c r="J173" s="27">
        <v>99</v>
      </c>
      <c r="K173" s="27">
        <v>-102</v>
      </c>
      <c r="L173" s="26">
        <v>99</v>
      </c>
      <c r="M173" s="52">
        <v>11</v>
      </c>
      <c r="N173" s="27">
        <v>120</v>
      </c>
      <c r="O173" s="27">
        <v>-125</v>
      </c>
      <c r="P173" s="27">
        <v>0</v>
      </c>
      <c r="Q173" s="26">
        <v>120</v>
      </c>
      <c r="R173" s="52">
        <v>11</v>
      </c>
      <c r="S173" s="25">
        <v>219</v>
      </c>
      <c r="T173" s="51">
        <v>10</v>
      </c>
    </row>
    <row r="174" spans="1:20" ht="21" customHeight="1">
      <c r="A174" s="32">
        <v>204</v>
      </c>
      <c r="B174" s="31" t="s">
        <v>265</v>
      </c>
      <c r="C174" s="31" t="s">
        <v>266</v>
      </c>
      <c r="D174" s="19"/>
      <c r="E174" s="29" t="s">
        <v>242</v>
      </c>
      <c r="F174" s="30">
        <v>72.25</v>
      </c>
      <c r="G174" s="29" t="s">
        <v>250</v>
      </c>
      <c r="H174" s="28" t="s">
        <v>246</v>
      </c>
      <c r="I174" s="27">
        <v>100</v>
      </c>
      <c r="J174" s="27">
        <v>-105</v>
      </c>
      <c r="K174" s="27">
        <v>107</v>
      </c>
      <c r="L174" s="26">
        <v>107</v>
      </c>
      <c r="M174" s="52">
        <v>8</v>
      </c>
      <c r="N174" s="27">
        <v>-130</v>
      </c>
      <c r="O174" s="27">
        <v>-133</v>
      </c>
      <c r="P174" s="27">
        <v>-133</v>
      </c>
      <c r="Q174" s="26">
        <v>0</v>
      </c>
      <c r="R174" s="52">
        <v>0</v>
      </c>
      <c r="S174" s="25">
        <v>0</v>
      </c>
      <c r="T174" s="51">
        <v>0</v>
      </c>
    </row>
    <row r="175" spans="1:20" ht="21" customHeight="1">
      <c r="A175" s="32">
        <v>114</v>
      </c>
      <c r="B175" s="31" t="s">
        <v>143</v>
      </c>
      <c r="C175" s="31" t="s">
        <v>144</v>
      </c>
      <c r="D175" s="19"/>
      <c r="E175" s="29" t="s">
        <v>242</v>
      </c>
      <c r="F175" s="30">
        <v>70.45</v>
      </c>
      <c r="G175" s="29" t="s">
        <v>145</v>
      </c>
      <c r="H175" s="28" t="s">
        <v>121</v>
      </c>
      <c r="I175" s="27">
        <v>-107</v>
      </c>
      <c r="J175" s="27">
        <v>-108</v>
      </c>
      <c r="K175" s="27">
        <v>-108</v>
      </c>
      <c r="L175" s="26">
        <v>0</v>
      </c>
      <c r="M175" s="52">
        <v>0</v>
      </c>
      <c r="N175" s="27">
        <v>117</v>
      </c>
      <c r="O175" s="27">
        <v>128</v>
      </c>
      <c r="P175" s="27">
        <v>134</v>
      </c>
      <c r="Q175" s="26">
        <v>134</v>
      </c>
      <c r="R175" s="52">
        <v>6</v>
      </c>
      <c r="S175" s="25">
        <v>0</v>
      </c>
      <c r="T175" s="51">
        <v>0</v>
      </c>
    </row>
    <row r="176" spans="1:11" ht="7.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5"/>
      <c r="K176" s="56"/>
    </row>
    <row r="177" spans="1:23" ht="21.75" customHeight="1">
      <c r="A177" s="57" t="s">
        <v>267</v>
      </c>
      <c r="B177" s="58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60"/>
      <c r="U177" s="1"/>
      <c r="V177" s="1"/>
      <c r="W177" s="1"/>
    </row>
    <row r="178" spans="1:20" ht="21" customHeight="1">
      <c r="A178" s="32">
        <v>200</v>
      </c>
      <c r="B178" s="31" t="s">
        <v>206</v>
      </c>
      <c r="C178" s="31" t="s">
        <v>207</v>
      </c>
      <c r="D178" s="19"/>
      <c r="E178" s="29" t="s">
        <v>267</v>
      </c>
      <c r="F178" s="30">
        <v>80.6</v>
      </c>
      <c r="G178" s="29" t="s">
        <v>208</v>
      </c>
      <c r="H178" s="28" t="s">
        <v>194</v>
      </c>
      <c r="I178" s="27">
        <v>136</v>
      </c>
      <c r="J178" s="27">
        <v>-142</v>
      </c>
      <c r="K178" s="27">
        <v>-142</v>
      </c>
      <c r="L178" s="26">
        <v>136</v>
      </c>
      <c r="M178" s="52">
        <v>1</v>
      </c>
      <c r="N178" s="27">
        <v>-160</v>
      </c>
      <c r="O178" s="27">
        <v>163</v>
      </c>
      <c r="P178" s="27">
        <v>0</v>
      </c>
      <c r="Q178" s="26">
        <v>163</v>
      </c>
      <c r="R178" s="52">
        <v>1</v>
      </c>
      <c r="S178" s="25">
        <v>299</v>
      </c>
      <c r="T178" s="51">
        <v>1</v>
      </c>
    </row>
    <row r="179" spans="1:20" ht="21" customHeight="1">
      <c r="A179" s="32">
        <v>171</v>
      </c>
      <c r="B179" s="31" t="s">
        <v>268</v>
      </c>
      <c r="C179" s="31" t="s">
        <v>269</v>
      </c>
      <c r="D179" s="19"/>
      <c r="E179" s="29" t="s">
        <v>267</v>
      </c>
      <c r="F179" s="30">
        <v>80.6</v>
      </c>
      <c r="G179" s="29" t="s">
        <v>37</v>
      </c>
      <c r="H179" s="28" t="s">
        <v>270</v>
      </c>
      <c r="I179" s="27">
        <v>125</v>
      </c>
      <c r="J179" s="27">
        <v>-131</v>
      </c>
      <c r="K179" s="27">
        <v>131</v>
      </c>
      <c r="L179" s="26">
        <v>131</v>
      </c>
      <c r="M179" s="52">
        <v>3</v>
      </c>
      <c r="N179" s="27">
        <v>152</v>
      </c>
      <c r="O179" s="27">
        <v>156</v>
      </c>
      <c r="P179" s="27">
        <v>162</v>
      </c>
      <c r="Q179" s="26">
        <v>162</v>
      </c>
      <c r="R179" s="52">
        <v>2</v>
      </c>
      <c r="S179" s="25">
        <v>293</v>
      </c>
      <c r="T179" s="51">
        <v>2</v>
      </c>
    </row>
    <row r="180" spans="1:20" ht="21" customHeight="1">
      <c r="A180" s="32">
        <v>203</v>
      </c>
      <c r="B180" s="31" t="s">
        <v>271</v>
      </c>
      <c r="C180" s="31" t="s">
        <v>272</v>
      </c>
      <c r="D180" s="19"/>
      <c r="E180" s="29" t="s">
        <v>267</v>
      </c>
      <c r="F180" s="30">
        <v>80</v>
      </c>
      <c r="G180" s="29" t="s">
        <v>37</v>
      </c>
      <c r="H180" s="28" t="s">
        <v>241</v>
      </c>
      <c r="I180" s="27">
        <v>130</v>
      </c>
      <c r="J180" s="27">
        <v>135</v>
      </c>
      <c r="K180" s="27">
        <v>-137</v>
      </c>
      <c r="L180" s="26">
        <v>135</v>
      </c>
      <c r="M180" s="52">
        <v>2</v>
      </c>
      <c r="N180" s="27">
        <v>151</v>
      </c>
      <c r="O180" s="27">
        <v>-156</v>
      </c>
      <c r="P180" s="27">
        <v>157</v>
      </c>
      <c r="Q180" s="26">
        <v>157</v>
      </c>
      <c r="R180" s="52">
        <v>4</v>
      </c>
      <c r="S180" s="25">
        <v>292</v>
      </c>
      <c r="T180" s="51">
        <v>3</v>
      </c>
    </row>
    <row r="181" spans="1:20" ht="21" customHeight="1">
      <c r="A181" s="32">
        <v>62</v>
      </c>
      <c r="B181" s="31" t="s">
        <v>147</v>
      </c>
      <c r="C181" s="31" t="s">
        <v>148</v>
      </c>
      <c r="D181" s="19"/>
      <c r="E181" s="29" t="s">
        <v>267</v>
      </c>
      <c r="F181" s="30">
        <v>78.4</v>
      </c>
      <c r="G181" s="29" t="s">
        <v>41</v>
      </c>
      <c r="H181" s="28" t="s">
        <v>116</v>
      </c>
      <c r="I181" s="27">
        <v>109</v>
      </c>
      <c r="J181" s="27">
        <v>112</v>
      </c>
      <c r="K181" s="27">
        <v>115</v>
      </c>
      <c r="L181" s="26">
        <v>115</v>
      </c>
      <c r="M181" s="52">
        <v>5</v>
      </c>
      <c r="N181" s="27">
        <v>150</v>
      </c>
      <c r="O181" s="27">
        <v>155</v>
      </c>
      <c r="P181" s="27">
        <v>159</v>
      </c>
      <c r="Q181" s="26">
        <v>159</v>
      </c>
      <c r="R181" s="52">
        <v>3</v>
      </c>
      <c r="S181" s="25">
        <v>274</v>
      </c>
      <c r="T181" s="51">
        <v>4</v>
      </c>
    </row>
    <row r="182" spans="1:20" ht="21" customHeight="1">
      <c r="A182" s="32">
        <v>101</v>
      </c>
      <c r="B182" s="31" t="s">
        <v>273</v>
      </c>
      <c r="C182" s="31" t="s">
        <v>269</v>
      </c>
      <c r="D182" s="19"/>
      <c r="E182" s="29" t="s">
        <v>267</v>
      </c>
      <c r="F182" s="30">
        <v>80.2</v>
      </c>
      <c r="G182" s="29" t="s">
        <v>115</v>
      </c>
      <c r="H182" s="28" t="s">
        <v>235</v>
      </c>
      <c r="I182" s="27">
        <v>108</v>
      </c>
      <c r="J182" s="27">
        <v>112</v>
      </c>
      <c r="K182" s="27">
        <v>115</v>
      </c>
      <c r="L182" s="26">
        <v>115</v>
      </c>
      <c r="M182" s="52">
        <v>4</v>
      </c>
      <c r="N182" s="27">
        <v>140</v>
      </c>
      <c r="O182" s="27">
        <v>145</v>
      </c>
      <c r="P182" s="27">
        <v>150</v>
      </c>
      <c r="Q182" s="26">
        <v>150</v>
      </c>
      <c r="R182" s="52">
        <v>5</v>
      </c>
      <c r="S182" s="25">
        <v>265</v>
      </c>
      <c r="T182" s="51">
        <v>5</v>
      </c>
    </row>
    <row r="183" spans="1:20" ht="21" customHeight="1">
      <c r="A183" s="32">
        <v>158</v>
      </c>
      <c r="B183" s="31" t="s">
        <v>118</v>
      </c>
      <c r="C183" s="31" t="s">
        <v>274</v>
      </c>
      <c r="D183" s="19"/>
      <c r="E183" s="29" t="s">
        <v>267</v>
      </c>
      <c r="F183" s="30">
        <v>80.7</v>
      </c>
      <c r="G183" s="29" t="s">
        <v>37</v>
      </c>
      <c r="H183" s="28" t="s">
        <v>233</v>
      </c>
      <c r="I183" s="27">
        <v>107</v>
      </c>
      <c r="J183" s="27">
        <v>111</v>
      </c>
      <c r="K183" s="27">
        <v>-115</v>
      </c>
      <c r="L183" s="26">
        <v>111</v>
      </c>
      <c r="M183" s="52">
        <v>6</v>
      </c>
      <c r="N183" s="27">
        <v>135</v>
      </c>
      <c r="O183" s="27">
        <v>-140</v>
      </c>
      <c r="P183" s="27">
        <v>-140</v>
      </c>
      <c r="Q183" s="26">
        <v>135</v>
      </c>
      <c r="R183" s="52">
        <v>8</v>
      </c>
      <c r="S183" s="25">
        <v>246</v>
      </c>
      <c r="T183" s="51">
        <v>6</v>
      </c>
    </row>
    <row r="184" spans="1:20" ht="21" customHeight="1">
      <c r="A184" s="32">
        <v>102</v>
      </c>
      <c r="B184" s="31" t="s">
        <v>275</v>
      </c>
      <c r="C184" s="31" t="s">
        <v>68</v>
      </c>
      <c r="D184" s="19"/>
      <c r="E184" s="29" t="s">
        <v>267</v>
      </c>
      <c r="F184" s="30">
        <v>80.1</v>
      </c>
      <c r="G184" s="29" t="s">
        <v>37</v>
      </c>
      <c r="H184" s="28" t="s">
        <v>270</v>
      </c>
      <c r="I184" s="27">
        <v>107</v>
      </c>
      <c r="J184" s="27">
        <v>-111</v>
      </c>
      <c r="K184" s="27">
        <v>-114</v>
      </c>
      <c r="L184" s="26">
        <v>107</v>
      </c>
      <c r="M184" s="52">
        <v>7</v>
      </c>
      <c r="N184" s="27">
        <v>138</v>
      </c>
      <c r="O184" s="27">
        <v>-142</v>
      </c>
      <c r="P184" s="27">
        <v>-144</v>
      </c>
      <c r="Q184" s="26">
        <v>138</v>
      </c>
      <c r="R184" s="52">
        <v>7</v>
      </c>
      <c r="S184" s="25">
        <v>245</v>
      </c>
      <c r="T184" s="51">
        <v>7</v>
      </c>
    </row>
    <row r="185" spans="1:20" ht="21" customHeight="1">
      <c r="A185" s="32">
        <v>29</v>
      </c>
      <c r="B185" s="31" t="s">
        <v>276</v>
      </c>
      <c r="C185" s="31" t="s">
        <v>277</v>
      </c>
      <c r="D185" s="19"/>
      <c r="E185" s="29" t="s">
        <v>267</v>
      </c>
      <c r="F185" s="30">
        <v>80.6</v>
      </c>
      <c r="G185" s="29" t="s">
        <v>37</v>
      </c>
      <c r="H185" s="28" t="s">
        <v>270</v>
      </c>
      <c r="I185" s="27">
        <v>-101</v>
      </c>
      <c r="J185" s="27">
        <v>101</v>
      </c>
      <c r="K185" s="27">
        <v>105</v>
      </c>
      <c r="L185" s="26">
        <v>105</v>
      </c>
      <c r="M185" s="52">
        <v>8</v>
      </c>
      <c r="N185" s="27">
        <v>135</v>
      </c>
      <c r="O185" s="27">
        <v>140</v>
      </c>
      <c r="P185" s="27">
        <v>-144</v>
      </c>
      <c r="Q185" s="26">
        <v>140</v>
      </c>
      <c r="R185" s="52">
        <v>6</v>
      </c>
      <c r="S185" s="25">
        <v>245</v>
      </c>
      <c r="T185" s="51">
        <v>8</v>
      </c>
    </row>
    <row r="186" spans="1:11" ht="7.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5"/>
      <c r="K186" s="56"/>
    </row>
    <row r="187" spans="1:23" ht="21.75" customHeight="1">
      <c r="A187" s="57" t="s">
        <v>278</v>
      </c>
      <c r="B187" s="58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0"/>
      <c r="U187" s="1"/>
      <c r="V187" s="1"/>
      <c r="W187" s="1"/>
    </row>
    <row r="188" spans="1:20" ht="21" customHeight="1">
      <c r="A188" s="32">
        <v>165</v>
      </c>
      <c r="B188" s="31" t="s">
        <v>156</v>
      </c>
      <c r="C188" s="31" t="s">
        <v>157</v>
      </c>
      <c r="D188" s="19"/>
      <c r="E188" s="29" t="s">
        <v>278</v>
      </c>
      <c r="F188" s="30">
        <v>87.4</v>
      </c>
      <c r="G188" s="29" t="s">
        <v>22</v>
      </c>
      <c r="H188" s="28" t="s">
        <v>121</v>
      </c>
      <c r="I188" s="27">
        <v>-117</v>
      </c>
      <c r="J188" s="27">
        <v>117</v>
      </c>
      <c r="K188" s="27">
        <v>126</v>
      </c>
      <c r="L188" s="26">
        <v>126</v>
      </c>
      <c r="M188" s="52">
        <v>2</v>
      </c>
      <c r="N188" s="27">
        <v>146</v>
      </c>
      <c r="O188" s="27">
        <v>154</v>
      </c>
      <c r="P188" s="27">
        <v>162</v>
      </c>
      <c r="Q188" s="26">
        <v>162</v>
      </c>
      <c r="R188" s="52">
        <v>1</v>
      </c>
      <c r="S188" s="25">
        <v>288</v>
      </c>
      <c r="T188" s="51">
        <v>1</v>
      </c>
    </row>
    <row r="189" spans="1:20" ht="21" customHeight="1">
      <c r="A189" s="32">
        <v>6</v>
      </c>
      <c r="B189" s="31" t="s">
        <v>279</v>
      </c>
      <c r="C189" s="31" t="s">
        <v>224</v>
      </c>
      <c r="D189" s="19"/>
      <c r="E189" s="29" t="s">
        <v>278</v>
      </c>
      <c r="F189" s="30">
        <v>87.95</v>
      </c>
      <c r="G189" s="29" t="s">
        <v>37</v>
      </c>
      <c r="H189" s="28" t="s">
        <v>259</v>
      </c>
      <c r="I189" s="27">
        <v>118</v>
      </c>
      <c r="J189" s="27">
        <v>-122</v>
      </c>
      <c r="K189" s="27">
        <v>123</v>
      </c>
      <c r="L189" s="26">
        <v>123</v>
      </c>
      <c r="M189" s="52">
        <v>3</v>
      </c>
      <c r="N189" s="27">
        <v>-150</v>
      </c>
      <c r="O189" s="27">
        <v>152</v>
      </c>
      <c r="P189" s="27">
        <v>-158</v>
      </c>
      <c r="Q189" s="26">
        <v>152</v>
      </c>
      <c r="R189" s="52">
        <v>2</v>
      </c>
      <c r="S189" s="25">
        <v>275</v>
      </c>
      <c r="T189" s="51">
        <v>2</v>
      </c>
    </row>
    <row r="190" spans="1:20" ht="21" customHeight="1">
      <c r="A190" s="32">
        <v>44</v>
      </c>
      <c r="B190" s="31" t="s">
        <v>280</v>
      </c>
      <c r="C190" s="31" t="s">
        <v>129</v>
      </c>
      <c r="D190" s="19"/>
      <c r="E190" s="29" t="s">
        <v>278</v>
      </c>
      <c r="F190" s="30">
        <v>86.65</v>
      </c>
      <c r="G190" s="29" t="s">
        <v>37</v>
      </c>
      <c r="H190" s="28" t="s">
        <v>246</v>
      </c>
      <c r="I190" s="27">
        <v>115</v>
      </c>
      <c r="J190" s="27">
        <v>-120</v>
      </c>
      <c r="K190" s="27">
        <v>120</v>
      </c>
      <c r="L190" s="26">
        <v>120</v>
      </c>
      <c r="M190" s="52">
        <v>4</v>
      </c>
      <c r="N190" s="27">
        <v>142</v>
      </c>
      <c r="O190" s="27">
        <v>-147</v>
      </c>
      <c r="P190" s="27">
        <v>-151</v>
      </c>
      <c r="Q190" s="26">
        <v>142</v>
      </c>
      <c r="R190" s="52">
        <v>4</v>
      </c>
      <c r="S190" s="25">
        <v>262</v>
      </c>
      <c r="T190" s="51">
        <v>3</v>
      </c>
    </row>
    <row r="191" spans="1:20" ht="21" customHeight="1">
      <c r="A191" s="32">
        <v>12</v>
      </c>
      <c r="B191" s="31" t="s">
        <v>281</v>
      </c>
      <c r="C191" s="31" t="s">
        <v>26</v>
      </c>
      <c r="D191" s="19"/>
      <c r="E191" s="29" t="s">
        <v>278</v>
      </c>
      <c r="F191" s="30">
        <v>87.05</v>
      </c>
      <c r="G191" s="29" t="s">
        <v>22</v>
      </c>
      <c r="H191" s="28" t="s">
        <v>233</v>
      </c>
      <c r="I191" s="27">
        <v>108</v>
      </c>
      <c r="J191" s="27">
        <v>116</v>
      </c>
      <c r="K191" s="27">
        <v>-119</v>
      </c>
      <c r="L191" s="26">
        <v>116</v>
      </c>
      <c r="M191" s="52">
        <v>5</v>
      </c>
      <c r="N191" s="27">
        <v>135</v>
      </c>
      <c r="O191" s="27">
        <v>140</v>
      </c>
      <c r="P191" s="27">
        <v>-145</v>
      </c>
      <c r="Q191" s="26">
        <v>140</v>
      </c>
      <c r="R191" s="52">
        <v>5</v>
      </c>
      <c r="S191" s="25">
        <v>256</v>
      </c>
      <c r="T191" s="51">
        <v>4</v>
      </c>
    </row>
    <row r="192" spans="1:20" ht="21" customHeight="1">
      <c r="A192" s="32">
        <v>163</v>
      </c>
      <c r="B192" s="31" t="s">
        <v>282</v>
      </c>
      <c r="C192" s="31" t="s">
        <v>283</v>
      </c>
      <c r="D192" s="19"/>
      <c r="E192" s="29" t="s">
        <v>278</v>
      </c>
      <c r="F192" s="30">
        <v>87.8</v>
      </c>
      <c r="G192" s="29" t="s">
        <v>37</v>
      </c>
      <c r="H192" s="28" t="s">
        <v>246</v>
      </c>
      <c r="I192" s="27">
        <v>103</v>
      </c>
      <c r="J192" s="27">
        <v>108</v>
      </c>
      <c r="K192" s="27">
        <v>-112</v>
      </c>
      <c r="L192" s="26">
        <v>108</v>
      </c>
      <c r="M192" s="52">
        <v>6</v>
      </c>
      <c r="N192" s="27">
        <v>137</v>
      </c>
      <c r="O192" s="27">
        <v>143</v>
      </c>
      <c r="P192" s="27">
        <v>-149</v>
      </c>
      <c r="Q192" s="26">
        <v>143</v>
      </c>
      <c r="R192" s="52">
        <v>3</v>
      </c>
      <c r="S192" s="25">
        <v>251</v>
      </c>
      <c r="T192" s="51">
        <v>5</v>
      </c>
    </row>
    <row r="193" spans="1:20" ht="21" customHeight="1">
      <c r="A193" s="32">
        <v>130</v>
      </c>
      <c r="B193" s="31" t="s">
        <v>284</v>
      </c>
      <c r="C193" s="31" t="s">
        <v>285</v>
      </c>
      <c r="D193" s="19"/>
      <c r="E193" s="29" t="s">
        <v>278</v>
      </c>
      <c r="F193" s="30">
        <v>88.3</v>
      </c>
      <c r="G193" s="29" t="s">
        <v>37</v>
      </c>
      <c r="H193" s="28" t="s">
        <v>286</v>
      </c>
      <c r="I193" s="27">
        <v>100</v>
      </c>
      <c r="J193" s="27">
        <v>-105</v>
      </c>
      <c r="K193" s="27">
        <v>106</v>
      </c>
      <c r="L193" s="26">
        <v>106</v>
      </c>
      <c r="M193" s="52">
        <v>7</v>
      </c>
      <c r="N193" s="27">
        <v>125</v>
      </c>
      <c r="O193" s="27">
        <v>-133</v>
      </c>
      <c r="P193" s="27">
        <v>-136</v>
      </c>
      <c r="Q193" s="26">
        <v>125</v>
      </c>
      <c r="R193" s="52">
        <v>6</v>
      </c>
      <c r="S193" s="25">
        <v>231</v>
      </c>
      <c r="T193" s="51">
        <v>6</v>
      </c>
    </row>
    <row r="194" spans="1:20" ht="21" customHeight="1">
      <c r="A194" s="32">
        <v>186</v>
      </c>
      <c r="B194" s="31" t="s">
        <v>287</v>
      </c>
      <c r="C194" s="31" t="s">
        <v>159</v>
      </c>
      <c r="D194" s="19"/>
      <c r="E194" s="29" t="s">
        <v>278</v>
      </c>
      <c r="F194" s="30">
        <v>87.8</v>
      </c>
      <c r="G194" s="29" t="s">
        <v>120</v>
      </c>
      <c r="H194" s="28" t="s">
        <v>246</v>
      </c>
      <c r="I194" s="27">
        <v>-132</v>
      </c>
      <c r="J194" s="27">
        <v>132</v>
      </c>
      <c r="K194" s="27">
        <v>138</v>
      </c>
      <c r="L194" s="26">
        <v>138</v>
      </c>
      <c r="M194" s="52">
        <v>1</v>
      </c>
      <c r="N194" s="27">
        <v>-168</v>
      </c>
      <c r="O194" s="27">
        <v>-172</v>
      </c>
      <c r="P194" s="27">
        <v>-172</v>
      </c>
      <c r="Q194" s="26">
        <v>0</v>
      </c>
      <c r="R194" s="52">
        <v>0</v>
      </c>
      <c r="S194" s="25">
        <v>0</v>
      </c>
      <c r="T194" s="51">
        <v>0</v>
      </c>
    </row>
    <row r="195" spans="1:11" ht="7.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5"/>
      <c r="K195" s="56"/>
    </row>
    <row r="196" spans="1:23" ht="21.75" customHeight="1">
      <c r="A196" s="57" t="s">
        <v>288</v>
      </c>
      <c r="B196" s="5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60"/>
      <c r="U196" s="1"/>
      <c r="V196" s="1"/>
      <c r="W196" s="1"/>
    </row>
    <row r="197" spans="1:20" ht="21" customHeight="1">
      <c r="A197" s="32">
        <v>181</v>
      </c>
      <c r="B197" s="31" t="s">
        <v>289</v>
      </c>
      <c r="C197" s="31" t="s">
        <v>170</v>
      </c>
      <c r="D197" s="19"/>
      <c r="E197" s="29" t="s">
        <v>288</v>
      </c>
      <c r="F197" s="30">
        <v>95.5</v>
      </c>
      <c r="G197" s="29" t="s">
        <v>290</v>
      </c>
      <c r="H197" s="28" t="s">
        <v>270</v>
      </c>
      <c r="I197" s="27">
        <v>130</v>
      </c>
      <c r="J197" s="27">
        <v>137</v>
      </c>
      <c r="K197" s="27">
        <v>-143</v>
      </c>
      <c r="L197" s="26">
        <v>137</v>
      </c>
      <c r="M197" s="52">
        <v>4</v>
      </c>
      <c r="N197" s="27">
        <v>172</v>
      </c>
      <c r="O197" s="27">
        <v>-183</v>
      </c>
      <c r="P197" s="27">
        <v>-183</v>
      </c>
      <c r="Q197" s="26">
        <v>172</v>
      </c>
      <c r="R197" s="52">
        <v>1</v>
      </c>
      <c r="S197" s="25">
        <v>309</v>
      </c>
      <c r="T197" s="51">
        <v>1</v>
      </c>
    </row>
    <row r="198" spans="1:20" ht="21" customHeight="1">
      <c r="A198" s="32">
        <v>99</v>
      </c>
      <c r="B198" s="31" t="s">
        <v>291</v>
      </c>
      <c r="C198" s="31" t="s">
        <v>292</v>
      </c>
      <c r="D198" s="19"/>
      <c r="E198" s="29" t="s">
        <v>288</v>
      </c>
      <c r="F198" s="30">
        <v>90.3</v>
      </c>
      <c r="G198" s="29" t="s">
        <v>37</v>
      </c>
      <c r="H198" s="28" t="s">
        <v>241</v>
      </c>
      <c r="I198" s="27">
        <v>-140</v>
      </c>
      <c r="J198" s="27">
        <v>140</v>
      </c>
      <c r="K198" s="27">
        <v>-143</v>
      </c>
      <c r="L198" s="26">
        <v>140</v>
      </c>
      <c r="M198" s="52">
        <v>2</v>
      </c>
      <c r="N198" s="27">
        <v>162</v>
      </c>
      <c r="O198" s="27">
        <v>168</v>
      </c>
      <c r="P198" s="27">
        <v>-173</v>
      </c>
      <c r="Q198" s="26">
        <v>168</v>
      </c>
      <c r="R198" s="52">
        <v>2</v>
      </c>
      <c r="S198" s="25">
        <v>308</v>
      </c>
      <c r="T198" s="51">
        <v>2</v>
      </c>
    </row>
    <row r="199" spans="1:20" ht="21" customHeight="1">
      <c r="A199" s="32">
        <v>168</v>
      </c>
      <c r="B199" s="31" t="s">
        <v>222</v>
      </c>
      <c r="C199" s="31" t="s">
        <v>98</v>
      </c>
      <c r="D199" s="19"/>
      <c r="E199" s="29" t="s">
        <v>288</v>
      </c>
      <c r="F199" s="30">
        <v>94.6</v>
      </c>
      <c r="G199" s="29" t="s">
        <v>92</v>
      </c>
      <c r="H199" s="28" t="s">
        <v>194</v>
      </c>
      <c r="I199" s="27">
        <v>136</v>
      </c>
      <c r="J199" s="27">
        <v>141</v>
      </c>
      <c r="K199" s="27">
        <v>-145</v>
      </c>
      <c r="L199" s="26">
        <v>141</v>
      </c>
      <c r="M199" s="52">
        <v>1</v>
      </c>
      <c r="N199" s="27">
        <v>160</v>
      </c>
      <c r="O199" s="27">
        <v>-165</v>
      </c>
      <c r="P199" s="27">
        <v>-165</v>
      </c>
      <c r="Q199" s="26">
        <v>160</v>
      </c>
      <c r="R199" s="52">
        <v>3</v>
      </c>
      <c r="S199" s="25">
        <v>301</v>
      </c>
      <c r="T199" s="51">
        <v>3</v>
      </c>
    </row>
    <row r="200" spans="1:20" ht="21" customHeight="1">
      <c r="A200" s="32">
        <v>128</v>
      </c>
      <c r="B200" s="31" t="s">
        <v>293</v>
      </c>
      <c r="C200" s="31" t="s">
        <v>294</v>
      </c>
      <c r="D200" s="19"/>
      <c r="E200" s="29" t="s">
        <v>288</v>
      </c>
      <c r="F200" s="30">
        <v>94.9</v>
      </c>
      <c r="G200" s="29" t="s">
        <v>290</v>
      </c>
      <c r="H200" s="28" t="s">
        <v>295</v>
      </c>
      <c r="I200" s="27">
        <v>130</v>
      </c>
      <c r="J200" s="27">
        <v>137</v>
      </c>
      <c r="K200" s="27">
        <v>-142</v>
      </c>
      <c r="L200" s="26">
        <v>137</v>
      </c>
      <c r="M200" s="52">
        <v>3</v>
      </c>
      <c r="N200" s="27">
        <v>150</v>
      </c>
      <c r="O200" s="27">
        <v>156</v>
      </c>
      <c r="P200" s="27">
        <v>-161</v>
      </c>
      <c r="Q200" s="26">
        <v>156</v>
      </c>
      <c r="R200" s="52">
        <v>4</v>
      </c>
      <c r="S200" s="25">
        <v>293</v>
      </c>
      <c r="T200" s="51">
        <v>4</v>
      </c>
    </row>
    <row r="201" spans="1:20" ht="21" customHeight="1">
      <c r="A201" s="32">
        <v>4</v>
      </c>
      <c r="B201" s="31" t="s">
        <v>296</v>
      </c>
      <c r="C201" s="31" t="s">
        <v>123</v>
      </c>
      <c r="D201" s="19"/>
      <c r="E201" s="29" t="s">
        <v>288</v>
      </c>
      <c r="F201" s="30">
        <v>92</v>
      </c>
      <c r="G201" s="29" t="s">
        <v>37</v>
      </c>
      <c r="H201" s="28" t="s">
        <v>295</v>
      </c>
      <c r="I201" s="27">
        <v>100</v>
      </c>
      <c r="J201" s="27">
        <v>105</v>
      </c>
      <c r="K201" s="27">
        <v>-111</v>
      </c>
      <c r="L201" s="26">
        <v>105</v>
      </c>
      <c r="M201" s="52">
        <v>6</v>
      </c>
      <c r="N201" s="27">
        <v>125</v>
      </c>
      <c r="O201" s="27">
        <v>130</v>
      </c>
      <c r="P201" s="27">
        <v>-136</v>
      </c>
      <c r="Q201" s="26">
        <v>130</v>
      </c>
      <c r="R201" s="52">
        <v>5</v>
      </c>
      <c r="S201" s="25">
        <v>235</v>
      </c>
      <c r="T201" s="51">
        <v>5</v>
      </c>
    </row>
    <row r="202" spans="1:20" ht="21" customHeight="1">
      <c r="A202" s="32">
        <v>119</v>
      </c>
      <c r="B202" s="31" t="s">
        <v>297</v>
      </c>
      <c r="C202" s="31" t="s">
        <v>298</v>
      </c>
      <c r="D202" s="19"/>
      <c r="E202" s="29" t="s">
        <v>288</v>
      </c>
      <c r="F202" s="30">
        <v>94.75</v>
      </c>
      <c r="G202" s="29" t="s">
        <v>182</v>
      </c>
      <c r="H202" s="28" t="s">
        <v>299</v>
      </c>
      <c r="I202" s="27">
        <v>75</v>
      </c>
      <c r="J202" s="27">
        <v>78</v>
      </c>
      <c r="K202" s="27">
        <v>83</v>
      </c>
      <c r="L202" s="26">
        <v>83</v>
      </c>
      <c r="M202" s="52">
        <v>7</v>
      </c>
      <c r="N202" s="27">
        <v>103</v>
      </c>
      <c r="O202" s="27">
        <v>105</v>
      </c>
      <c r="P202" s="27">
        <v>110</v>
      </c>
      <c r="Q202" s="26">
        <v>110</v>
      </c>
      <c r="R202" s="52">
        <v>6</v>
      </c>
      <c r="S202" s="25">
        <v>193</v>
      </c>
      <c r="T202" s="51">
        <v>6</v>
      </c>
    </row>
    <row r="203" spans="1:20" ht="21" customHeight="1">
      <c r="A203" s="32">
        <v>108</v>
      </c>
      <c r="B203" s="31" t="s">
        <v>300</v>
      </c>
      <c r="C203" s="31" t="s">
        <v>301</v>
      </c>
      <c r="D203" s="19"/>
      <c r="E203" s="29" t="s">
        <v>288</v>
      </c>
      <c r="F203" s="30">
        <v>95.8</v>
      </c>
      <c r="G203" s="29" t="s">
        <v>54</v>
      </c>
      <c r="H203" s="28" t="s">
        <v>233</v>
      </c>
      <c r="I203" s="27">
        <v>-133</v>
      </c>
      <c r="J203" s="27">
        <v>-133</v>
      </c>
      <c r="K203" s="27">
        <v>-133</v>
      </c>
      <c r="L203" s="26">
        <v>0</v>
      </c>
      <c r="M203" s="52">
        <v>0</v>
      </c>
      <c r="N203" s="27">
        <v>0</v>
      </c>
      <c r="O203" s="27">
        <v>0</v>
      </c>
      <c r="P203" s="27">
        <v>0</v>
      </c>
      <c r="Q203" s="26">
        <v>0</v>
      </c>
      <c r="R203" s="52">
        <v>0</v>
      </c>
      <c r="S203" s="25">
        <v>0</v>
      </c>
      <c r="T203" s="51">
        <v>0</v>
      </c>
    </row>
    <row r="204" spans="1:20" ht="21" customHeight="1">
      <c r="A204" s="32">
        <v>153</v>
      </c>
      <c r="B204" s="31" t="s">
        <v>302</v>
      </c>
      <c r="C204" s="31" t="s">
        <v>303</v>
      </c>
      <c r="D204" s="19"/>
      <c r="E204" s="29" t="s">
        <v>288</v>
      </c>
      <c r="F204" s="30">
        <v>90.35</v>
      </c>
      <c r="G204" s="29" t="s">
        <v>37</v>
      </c>
      <c r="H204" s="28" t="s">
        <v>233</v>
      </c>
      <c r="I204" s="27">
        <v>115</v>
      </c>
      <c r="J204" s="27">
        <v>-120</v>
      </c>
      <c r="K204" s="27">
        <v>-120</v>
      </c>
      <c r="L204" s="26">
        <v>115</v>
      </c>
      <c r="M204" s="52">
        <v>5</v>
      </c>
      <c r="N204" s="27">
        <v>-148</v>
      </c>
      <c r="O204" s="27">
        <v>-148</v>
      </c>
      <c r="P204" s="27">
        <v>-150</v>
      </c>
      <c r="Q204" s="26">
        <v>0</v>
      </c>
      <c r="R204" s="52">
        <v>0</v>
      </c>
      <c r="S204" s="25">
        <v>0</v>
      </c>
      <c r="T204" s="51">
        <v>0</v>
      </c>
    </row>
    <row r="205" spans="1:11" ht="7.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5"/>
      <c r="K205" s="56"/>
    </row>
    <row r="206" spans="1:23" ht="21.75" customHeight="1">
      <c r="A206" s="57" t="s">
        <v>304</v>
      </c>
      <c r="B206" s="58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60"/>
      <c r="U206" s="1"/>
      <c r="V206" s="1"/>
      <c r="W206" s="1"/>
    </row>
    <row r="207" spans="1:20" ht="21" customHeight="1">
      <c r="A207" s="32">
        <v>26</v>
      </c>
      <c r="B207" s="31" t="s">
        <v>169</v>
      </c>
      <c r="C207" s="31" t="s">
        <v>170</v>
      </c>
      <c r="D207" s="19"/>
      <c r="E207" s="29" t="s">
        <v>304</v>
      </c>
      <c r="F207" s="30">
        <v>96.3</v>
      </c>
      <c r="G207" s="29" t="s">
        <v>83</v>
      </c>
      <c r="H207" s="28" t="s">
        <v>116</v>
      </c>
      <c r="I207" s="27">
        <v>120</v>
      </c>
      <c r="J207" s="27">
        <v>128</v>
      </c>
      <c r="K207" s="27">
        <v>132</v>
      </c>
      <c r="L207" s="26">
        <v>132</v>
      </c>
      <c r="M207" s="52">
        <v>1</v>
      </c>
      <c r="N207" s="27">
        <v>141</v>
      </c>
      <c r="O207" s="27">
        <v>150</v>
      </c>
      <c r="P207" s="27">
        <v>-165</v>
      </c>
      <c r="Q207" s="26">
        <v>150</v>
      </c>
      <c r="R207" s="52">
        <v>1</v>
      </c>
      <c r="S207" s="25">
        <v>282</v>
      </c>
      <c r="T207" s="51">
        <v>1</v>
      </c>
    </row>
    <row r="208" spans="1:20" ht="21" customHeight="1">
      <c r="A208" s="32">
        <v>76</v>
      </c>
      <c r="B208" s="31" t="s">
        <v>305</v>
      </c>
      <c r="C208" s="31" t="s">
        <v>159</v>
      </c>
      <c r="D208" s="19"/>
      <c r="E208" s="29" t="s">
        <v>304</v>
      </c>
      <c r="F208" s="30">
        <v>100.3</v>
      </c>
      <c r="G208" s="29" t="s">
        <v>182</v>
      </c>
      <c r="H208" s="28" t="s">
        <v>306</v>
      </c>
      <c r="I208" s="27">
        <v>115</v>
      </c>
      <c r="J208" s="27">
        <v>121</v>
      </c>
      <c r="K208" s="27">
        <v>130</v>
      </c>
      <c r="L208" s="26">
        <v>130</v>
      </c>
      <c r="M208" s="52">
        <v>2</v>
      </c>
      <c r="N208" s="27">
        <v>135</v>
      </c>
      <c r="O208" s="27">
        <v>144</v>
      </c>
      <c r="P208" s="27">
        <v>-153</v>
      </c>
      <c r="Q208" s="26">
        <v>144</v>
      </c>
      <c r="R208" s="52">
        <v>2</v>
      </c>
      <c r="S208" s="25">
        <v>274</v>
      </c>
      <c r="T208" s="51">
        <v>2</v>
      </c>
    </row>
    <row r="209" spans="1:20" ht="21" customHeight="1">
      <c r="A209" s="32">
        <v>103</v>
      </c>
      <c r="B209" s="31" t="s">
        <v>307</v>
      </c>
      <c r="C209" s="31" t="s">
        <v>157</v>
      </c>
      <c r="D209" s="19"/>
      <c r="E209" s="29" t="s">
        <v>304</v>
      </c>
      <c r="F209" s="30">
        <v>101.6</v>
      </c>
      <c r="G209" s="29" t="s">
        <v>37</v>
      </c>
      <c r="H209" s="28" t="s">
        <v>308</v>
      </c>
      <c r="I209" s="27">
        <v>100</v>
      </c>
      <c r="J209" s="27">
        <v>105</v>
      </c>
      <c r="K209" s="27">
        <v>-110</v>
      </c>
      <c r="L209" s="26">
        <v>105</v>
      </c>
      <c r="M209" s="52">
        <v>3</v>
      </c>
      <c r="N209" s="27">
        <v>125</v>
      </c>
      <c r="O209" s="27">
        <v>130</v>
      </c>
      <c r="P209" s="27">
        <v>-136</v>
      </c>
      <c r="Q209" s="26">
        <v>130</v>
      </c>
      <c r="R209" s="52">
        <v>3</v>
      </c>
      <c r="S209" s="25">
        <v>235</v>
      </c>
      <c r="T209" s="51">
        <v>3</v>
      </c>
    </row>
    <row r="210" spans="1:11" ht="7.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5"/>
      <c r="K210" s="56"/>
    </row>
    <row r="211" spans="1:23" ht="21.75" customHeight="1">
      <c r="A211" s="57" t="s">
        <v>309</v>
      </c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60"/>
      <c r="U211" s="1"/>
      <c r="V211" s="1"/>
      <c r="W211" s="1"/>
    </row>
    <row r="212" spans="1:20" ht="21" customHeight="1">
      <c r="A212" s="32">
        <v>197</v>
      </c>
      <c r="B212" s="31" t="s">
        <v>310</v>
      </c>
      <c r="C212" s="31" t="s">
        <v>129</v>
      </c>
      <c r="D212" s="19"/>
      <c r="E212" s="29" t="s">
        <v>309</v>
      </c>
      <c r="F212" s="30">
        <v>103.6</v>
      </c>
      <c r="G212" s="29" t="s">
        <v>37</v>
      </c>
      <c r="H212" s="28" t="s">
        <v>295</v>
      </c>
      <c r="I212" s="27">
        <v>-130</v>
      </c>
      <c r="J212" s="27">
        <v>130</v>
      </c>
      <c r="K212" s="27">
        <v>-136</v>
      </c>
      <c r="L212" s="26">
        <v>130</v>
      </c>
      <c r="M212" s="52">
        <v>1</v>
      </c>
      <c r="N212" s="27">
        <v>150</v>
      </c>
      <c r="O212" s="27">
        <v>160</v>
      </c>
      <c r="P212" s="27">
        <v>-170</v>
      </c>
      <c r="Q212" s="26">
        <v>160</v>
      </c>
      <c r="R212" s="52">
        <v>1</v>
      </c>
      <c r="S212" s="25">
        <v>290</v>
      </c>
      <c r="T212" s="51">
        <v>1</v>
      </c>
    </row>
    <row r="213" spans="1:20" ht="21" customHeight="1">
      <c r="A213" s="32">
        <v>149</v>
      </c>
      <c r="B213" s="31" t="s">
        <v>311</v>
      </c>
      <c r="C213" s="31" t="s">
        <v>312</v>
      </c>
      <c r="D213" s="19"/>
      <c r="E213" s="29" t="s">
        <v>309</v>
      </c>
      <c r="F213" s="30">
        <v>103.25</v>
      </c>
      <c r="G213" s="29" t="s">
        <v>22</v>
      </c>
      <c r="H213" s="28" t="s">
        <v>262</v>
      </c>
      <c r="I213" s="27">
        <v>95</v>
      </c>
      <c r="J213" s="27">
        <v>100</v>
      </c>
      <c r="K213" s="27">
        <v>-105</v>
      </c>
      <c r="L213" s="26">
        <v>100</v>
      </c>
      <c r="M213" s="52">
        <v>2</v>
      </c>
      <c r="N213" s="27">
        <v>-120</v>
      </c>
      <c r="O213" s="27">
        <v>120</v>
      </c>
      <c r="P213" s="27">
        <v>125</v>
      </c>
      <c r="Q213" s="26">
        <v>125</v>
      </c>
      <c r="R213" s="52">
        <v>2</v>
      </c>
      <c r="S213" s="25">
        <v>225</v>
      </c>
      <c r="T213" s="51">
        <v>2</v>
      </c>
    </row>
    <row r="214" spans="1:20" ht="21" customHeight="1">
      <c r="A214" s="32">
        <v>23</v>
      </c>
      <c r="B214" s="31" t="s">
        <v>313</v>
      </c>
      <c r="C214" s="31" t="s">
        <v>314</v>
      </c>
      <c r="D214" s="19"/>
      <c r="E214" s="29" t="s">
        <v>309</v>
      </c>
      <c r="F214" s="30">
        <v>103.3</v>
      </c>
      <c r="G214" s="29" t="s">
        <v>37</v>
      </c>
      <c r="H214" s="28" t="s">
        <v>299</v>
      </c>
      <c r="I214" s="27">
        <v>-82</v>
      </c>
      <c r="J214" s="27">
        <v>82</v>
      </c>
      <c r="K214" s="27">
        <v>-88</v>
      </c>
      <c r="L214" s="26">
        <v>82</v>
      </c>
      <c r="M214" s="52">
        <v>3</v>
      </c>
      <c r="N214" s="27">
        <v>95</v>
      </c>
      <c r="O214" s="27">
        <v>102</v>
      </c>
      <c r="P214" s="27">
        <v>-111</v>
      </c>
      <c r="Q214" s="26">
        <v>102</v>
      </c>
      <c r="R214" s="52">
        <v>3</v>
      </c>
      <c r="S214" s="25">
        <v>184</v>
      </c>
      <c r="T214" s="51">
        <v>3</v>
      </c>
    </row>
    <row r="215" spans="1:11" ht="7.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5"/>
      <c r="K215" s="56"/>
    </row>
    <row r="216" spans="1:23" ht="21.75" customHeight="1">
      <c r="A216" s="57" t="s">
        <v>315</v>
      </c>
      <c r="B216" s="58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60"/>
      <c r="U216" s="1"/>
      <c r="V216" s="1"/>
      <c r="W216" s="1"/>
    </row>
    <row r="217" spans="1:20" ht="21" customHeight="1">
      <c r="A217" s="32">
        <v>8</v>
      </c>
      <c r="B217" s="31" t="s">
        <v>228</v>
      </c>
      <c r="C217" s="31" t="s">
        <v>215</v>
      </c>
      <c r="D217" s="19"/>
      <c r="E217" s="29" t="s">
        <v>315</v>
      </c>
      <c r="F217" s="30">
        <v>134.15</v>
      </c>
      <c r="G217" s="29" t="s">
        <v>96</v>
      </c>
      <c r="H217" s="28" t="s">
        <v>194</v>
      </c>
      <c r="I217" s="27">
        <v>140</v>
      </c>
      <c r="J217" s="27">
        <v>-146</v>
      </c>
      <c r="K217" s="27">
        <v>146</v>
      </c>
      <c r="L217" s="26">
        <v>146</v>
      </c>
      <c r="M217" s="52">
        <v>1</v>
      </c>
      <c r="N217" s="27">
        <v>-180</v>
      </c>
      <c r="O217" s="27">
        <v>-180</v>
      </c>
      <c r="P217" s="27">
        <v>180</v>
      </c>
      <c r="Q217" s="26">
        <v>180</v>
      </c>
      <c r="R217" s="52">
        <v>1</v>
      </c>
      <c r="S217" s="25">
        <v>326</v>
      </c>
      <c r="T217" s="51">
        <v>1</v>
      </c>
    </row>
    <row r="218" spans="1:20" ht="21" customHeight="1">
      <c r="A218" s="32">
        <v>192</v>
      </c>
      <c r="B218" s="31" t="s">
        <v>316</v>
      </c>
      <c r="C218" s="31" t="s">
        <v>317</v>
      </c>
      <c r="D218" s="19"/>
      <c r="E218" s="29" t="s">
        <v>315</v>
      </c>
      <c r="F218" s="30">
        <v>117</v>
      </c>
      <c r="G218" s="29" t="s">
        <v>37</v>
      </c>
      <c r="H218" s="28" t="s">
        <v>241</v>
      </c>
      <c r="I218" s="27">
        <v>100</v>
      </c>
      <c r="J218" s="27">
        <v>-105</v>
      </c>
      <c r="K218" s="27">
        <v>-105</v>
      </c>
      <c r="L218" s="26">
        <v>100</v>
      </c>
      <c r="M218" s="52">
        <v>2</v>
      </c>
      <c r="N218" s="27">
        <v>135</v>
      </c>
      <c r="O218" s="27">
        <v>140</v>
      </c>
      <c r="P218" s="27">
        <v>147</v>
      </c>
      <c r="Q218" s="26">
        <v>147</v>
      </c>
      <c r="R218" s="52">
        <v>2</v>
      </c>
      <c r="S218" s="25">
        <v>247</v>
      </c>
      <c r="T218" s="51">
        <v>2</v>
      </c>
    </row>
    <row r="219" ht="12.75" customHeight="1">
      <c r="C219" s="1"/>
    </row>
    <row r="220" ht="12.75" customHeight="1">
      <c r="C220" s="1"/>
    </row>
    <row r="221" ht="12.75" customHeight="1">
      <c r="C221" s="1"/>
    </row>
    <row r="222" spans="2:3" ht="12.75" customHeight="1">
      <c r="B222" s="21"/>
      <c r="C222" s="1"/>
    </row>
    <row r="223" ht="12.75" customHeight="1">
      <c r="C223" s="1"/>
    </row>
    <row r="224" spans="3:18" ht="12.75" customHeight="1">
      <c r="C224" s="1"/>
      <c r="R224" s="68"/>
    </row>
    <row r="225" spans="3:18" ht="12.75" customHeight="1">
      <c r="C225" s="1"/>
      <c r="R225" s="68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>
      <c r="C246" s="1"/>
    </row>
    <row r="247" ht="12.75" customHeight="1">
      <c r="C247" s="1"/>
    </row>
    <row r="248" ht="12.75" customHeight="1">
      <c r="C248" s="1"/>
    </row>
    <row r="249" ht="12.75" customHeight="1">
      <c r="C249" s="1"/>
    </row>
    <row r="250" ht="12.75" customHeight="1">
      <c r="C250" s="1"/>
    </row>
    <row r="251" ht="12.75" customHeight="1">
      <c r="C251" s="1"/>
    </row>
    <row r="252" ht="12.75" customHeight="1">
      <c r="C252" s="1"/>
    </row>
    <row r="253" ht="12.75" customHeight="1">
      <c r="C253" s="1"/>
    </row>
    <row r="254" ht="12.75" customHeight="1">
      <c r="C254" s="1"/>
    </row>
    <row r="255" ht="12.75" customHeight="1">
      <c r="C255" s="1"/>
    </row>
    <row r="256" ht="12.75" customHeight="1">
      <c r="C256" s="1"/>
    </row>
    <row r="257" ht="12.75" customHeight="1">
      <c r="C257" s="1"/>
    </row>
    <row r="258" ht="12.75" customHeight="1">
      <c r="C258" s="1"/>
    </row>
    <row r="259" ht="12.75" customHeight="1">
      <c r="C259" s="1"/>
    </row>
    <row r="260" ht="12.75" customHeight="1">
      <c r="C260" s="1"/>
    </row>
    <row r="261" ht="12.75" customHeight="1">
      <c r="C261" s="1"/>
    </row>
    <row r="262" ht="12.75" customHeight="1">
      <c r="C262" s="1"/>
    </row>
    <row r="263" ht="12.75" customHeight="1">
      <c r="C263" s="1"/>
    </row>
    <row r="264" ht="12.75" customHeight="1">
      <c r="C264" s="1"/>
    </row>
    <row r="265" ht="12.75" customHeight="1">
      <c r="C265" s="1"/>
    </row>
    <row r="266" ht="12.75" customHeight="1">
      <c r="C266" s="1"/>
    </row>
    <row r="267" ht="12.75" customHeight="1">
      <c r="C267" s="1"/>
    </row>
    <row r="268" ht="12.75" customHeight="1">
      <c r="C268" s="1"/>
    </row>
    <row r="269" ht="12.75" customHeight="1">
      <c r="C269" s="1"/>
    </row>
    <row r="270" ht="12.75" customHeight="1">
      <c r="C270" s="1"/>
    </row>
    <row r="271" ht="12.75" customHeight="1">
      <c r="C271" s="1"/>
    </row>
    <row r="272" ht="12.75" customHeight="1">
      <c r="C272" s="1"/>
    </row>
    <row r="273" ht="12.75" customHeight="1">
      <c r="C273" s="1"/>
    </row>
    <row r="274" ht="12.75" customHeight="1">
      <c r="C274" s="1"/>
    </row>
    <row r="275" ht="12.75" customHeight="1">
      <c r="C275" s="1"/>
    </row>
    <row r="276" ht="12.75" customHeight="1">
      <c r="C276" s="1"/>
    </row>
    <row r="277" ht="12.75" customHeight="1">
      <c r="C277" s="1"/>
    </row>
    <row r="278" ht="12.75" customHeight="1">
      <c r="C278" s="1"/>
    </row>
    <row r="279" ht="12.75" customHeight="1">
      <c r="C279" s="1"/>
    </row>
    <row r="280" ht="12.75" customHeight="1">
      <c r="C280" s="1"/>
    </row>
    <row r="281" ht="12.75" customHeight="1">
      <c r="C281" s="1"/>
    </row>
    <row r="282" ht="12.75" customHeight="1">
      <c r="C282" s="1"/>
    </row>
    <row r="283" ht="12.75" customHeight="1">
      <c r="C283" s="1"/>
    </row>
    <row r="284" ht="12.75" customHeight="1">
      <c r="C284" s="1"/>
    </row>
    <row r="285" ht="12.75" customHeight="1">
      <c r="C285" s="1"/>
    </row>
    <row r="286" ht="12.75" customHeight="1">
      <c r="C286" s="1"/>
    </row>
    <row r="287" ht="12.75" customHeight="1">
      <c r="C287" s="1"/>
    </row>
    <row r="288" ht="12.75" customHeight="1">
      <c r="C288" s="1"/>
    </row>
    <row r="289" ht="12.75" customHeight="1">
      <c r="C289" s="1"/>
    </row>
    <row r="290" ht="12.75" customHeight="1">
      <c r="C290" s="1"/>
    </row>
    <row r="291" ht="12.75" customHeight="1">
      <c r="C291" s="1"/>
    </row>
    <row r="292" ht="12.75" customHeight="1">
      <c r="C292" s="1"/>
    </row>
    <row r="293" ht="12.75" customHeight="1">
      <c r="C293" s="1"/>
    </row>
    <row r="294" ht="12.75" customHeight="1">
      <c r="C294" s="1"/>
    </row>
    <row r="295" ht="12.75" customHeight="1">
      <c r="C295" s="1"/>
    </row>
    <row r="296" ht="12.75" customHeight="1">
      <c r="C296" s="1"/>
    </row>
    <row r="297" ht="12.75" customHeight="1">
      <c r="C297" s="1"/>
    </row>
    <row r="298" ht="12.75" customHeight="1">
      <c r="C298" s="1"/>
    </row>
    <row r="299" ht="12.75" customHeight="1">
      <c r="C299" s="1"/>
    </row>
    <row r="300" ht="12.75" customHeight="1">
      <c r="C300" s="1"/>
    </row>
    <row r="301" ht="12.75" customHeight="1">
      <c r="C301" s="1"/>
    </row>
    <row r="302" ht="12.75" customHeight="1">
      <c r="C302" s="1"/>
    </row>
    <row r="303" ht="12.75" customHeight="1">
      <c r="C303" s="1"/>
    </row>
    <row r="304" ht="12.75" customHeight="1">
      <c r="C304" s="1"/>
    </row>
    <row r="305" ht="12.75" customHeight="1">
      <c r="C305" s="1"/>
    </row>
    <row r="306" ht="12.75" customHeight="1">
      <c r="C306" s="1"/>
    </row>
    <row r="307" ht="12.75" customHeight="1">
      <c r="C307" s="1"/>
    </row>
    <row r="308" ht="12.75" customHeight="1">
      <c r="C308" s="1"/>
    </row>
    <row r="309" ht="12.75" customHeight="1">
      <c r="C309" s="1"/>
    </row>
    <row r="310" ht="12.75" customHeight="1">
      <c r="C310" s="1"/>
    </row>
    <row r="311" ht="12.75" customHeight="1">
      <c r="C311" s="1"/>
    </row>
    <row r="312" ht="12.75" customHeight="1">
      <c r="C312" s="1"/>
    </row>
    <row r="313" ht="12.75" customHeight="1">
      <c r="C313" s="1"/>
    </row>
    <row r="314" ht="12.75" customHeight="1">
      <c r="C314" s="1"/>
    </row>
    <row r="315" ht="12.75" customHeight="1">
      <c r="C315" s="1"/>
    </row>
    <row r="316" ht="12.75" customHeight="1">
      <c r="C316" s="1"/>
    </row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</sheetData>
  <sheetProtection selectLockedCells="1" selectUnlockedCells="1"/>
  <mergeCells count="12">
    <mergeCell ref="S1:T1"/>
    <mergeCell ref="A1:A2"/>
    <mergeCell ref="B1:B2"/>
    <mergeCell ref="C1:C2"/>
    <mergeCell ref="D1:D2"/>
    <mergeCell ref="E1:E2"/>
    <mergeCell ref="F1:F2"/>
    <mergeCell ref="R224:R225"/>
    <mergeCell ref="G1:G2"/>
    <mergeCell ref="H1:H2"/>
    <mergeCell ref="I1:M1"/>
    <mergeCell ref="N1:R1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InputMessage="1" showErrorMessage="1" sqref="I3:I4">
      <formula1>0</formula1>
      <formula2>200</formula2>
    </dataValidation>
    <dataValidation type="decimal" allowBlank="1" showErrorMessage="1" sqref="F7:F9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84" r:id="rId1"/>
  <headerFooter alignWithMargins="0">
    <oddHeader>&amp;LClasificación por Categorías&amp;C&amp;RVarones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showGridLines="0" zoomScalePageLayoutView="0" workbookViewId="0" topLeftCell="A1">
      <selection activeCell="B1" sqref="B1:G2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0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1" customWidth="1"/>
    <col min="15" max="15" width="6.7109375" style="1" customWidth="1"/>
    <col min="16" max="16" width="6.421875" style="1" customWidth="1"/>
    <col min="17" max="17" width="6.57421875" style="0" customWidth="1"/>
    <col min="18" max="18" width="6.28125" style="1" customWidth="1"/>
    <col min="19" max="19" width="6.28125" style="0" customWidth="1"/>
    <col min="20" max="20" width="6.8515625" style="0" customWidth="1"/>
  </cols>
  <sheetData>
    <row r="1" spans="1:20" ht="15" customHeight="1">
      <c r="A1" s="73" t="s">
        <v>7</v>
      </c>
      <c r="B1" s="75" t="s">
        <v>8</v>
      </c>
      <c r="C1" s="77" t="s">
        <v>9</v>
      </c>
      <c r="D1" s="79" t="s">
        <v>2</v>
      </c>
      <c r="E1" s="66" t="s">
        <v>10</v>
      </c>
      <c r="F1" s="66" t="s">
        <v>11</v>
      </c>
      <c r="G1" s="66" t="s">
        <v>12</v>
      </c>
      <c r="H1" s="66" t="s">
        <v>13</v>
      </c>
      <c r="I1" s="69" t="s">
        <v>14</v>
      </c>
      <c r="J1" s="70"/>
      <c r="K1" s="70"/>
      <c r="L1" s="70"/>
      <c r="M1" s="70"/>
      <c r="N1" s="69" t="s">
        <v>15</v>
      </c>
      <c r="O1" s="70"/>
      <c r="P1" s="70"/>
      <c r="Q1" s="70"/>
      <c r="R1" s="70"/>
      <c r="S1" s="71" t="s">
        <v>16</v>
      </c>
      <c r="T1" s="72"/>
    </row>
    <row r="2" spans="1:20" s="1" customFormat="1" ht="15" customHeight="1">
      <c r="A2" s="74"/>
      <c r="B2" s="76"/>
      <c r="C2" s="78"/>
      <c r="D2" s="80"/>
      <c r="E2" s="67"/>
      <c r="F2" s="67"/>
      <c r="G2" s="67"/>
      <c r="H2" s="67"/>
      <c r="I2" s="35">
        <v>1</v>
      </c>
      <c r="J2" s="18">
        <v>2</v>
      </c>
      <c r="K2" s="18">
        <v>3</v>
      </c>
      <c r="L2" s="34" t="s">
        <v>17</v>
      </c>
      <c r="M2" s="53" t="s">
        <v>18</v>
      </c>
      <c r="N2" s="18">
        <v>1</v>
      </c>
      <c r="O2" s="18">
        <v>2</v>
      </c>
      <c r="P2" s="18">
        <v>3</v>
      </c>
      <c r="Q2" s="34" t="s">
        <v>17</v>
      </c>
      <c r="R2" s="53" t="s">
        <v>18</v>
      </c>
      <c r="S2" s="33" t="s">
        <v>16</v>
      </c>
      <c r="T2" s="53" t="s">
        <v>18</v>
      </c>
    </row>
    <row r="3" spans="1:11" ht="7.5" customHeight="1">
      <c r="A3" s="54"/>
      <c r="B3" s="54"/>
      <c r="C3" s="54"/>
      <c r="D3" s="54"/>
      <c r="E3" s="54"/>
      <c r="F3" s="54"/>
      <c r="G3" s="54"/>
      <c r="H3" s="54"/>
      <c r="I3" s="54"/>
      <c r="J3" s="55"/>
      <c r="K3" s="56"/>
    </row>
    <row r="4" spans="1:23" s="20" customFormat="1" ht="21.75" customHeight="1">
      <c r="A4" s="57" t="s">
        <v>319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1"/>
      <c r="V4" s="1"/>
      <c r="W4" s="1"/>
    </row>
    <row r="5" spans="1:20" ht="21" customHeight="1">
      <c r="A5" s="32">
        <v>140</v>
      </c>
      <c r="B5" s="31" t="s">
        <v>320</v>
      </c>
      <c r="C5" s="31" t="s">
        <v>321</v>
      </c>
      <c r="D5" s="19"/>
      <c r="E5" s="29" t="s">
        <v>319</v>
      </c>
      <c r="F5" s="30">
        <v>38.6</v>
      </c>
      <c r="G5" s="29" t="s">
        <v>83</v>
      </c>
      <c r="H5" s="28" t="s">
        <v>28</v>
      </c>
      <c r="I5" s="27">
        <v>37</v>
      </c>
      <c r="J5" s="27">
        <v>40</v>
      </c>
      <c r="K5" s="27">
        <v>43</v>
      </c>
      <c r="L5" s="26">
        <v>43</v>
      </c>
      <c r="M5" s="52">
        <v>1</v>
      </c>
      <c r="N5" s="27">
        <v>48</v>
      </c>
      <c r="O5" s="27">
        <v>51</v>
      </c>
      <c r="P5" s="27">
        <v>53</v>
      </c>
      <c r="Q5" s="26">
        <v>53</v>
      </c>
      <c r="R5" s="52">
        <v>1</v>
      </c>
      <c r="S5" s="25">
        <v>96</v>
      </c>
      <c r="T5" s="51">
        <v>1</v>
      </c>
    </row>
    <row r="6" spans="1:11" ht="7.5" customHeight="1">
      <c r="A6" s="54"/>
      <c r="B6" s="54"/>
      <c r="C6" s="54"/>
      <c r="D6" s="54"/>
      <c r="E6" s="54"/>
      <c r="F6" s="54"/>
      <c r="G6" s="54"/>
      <c r="H6" s="54"/>
      <c r="I6" s="54"/>
      <c r="J6" s="55"/>
      <c r="K6" s="56"/>
    </row>
    <row r="7" spans="1:23" ht="21.75" customHeight="1">
      <c r="A7" s="57" t="s">
        <v>322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1"/>
      <c r="V7" s="1"/>
      <c r="W7" s="1"/>
    </row>
    <row r="8" spans="1:20" ht="21" customHeight="1">
      <c r="A8" s="32">
        <v>184</v>
      </c>
      <c r="B8" s="31" t="s">
        <v>323</v>
      </c>
      <c r="C8" s="31" t="s">
        <v>324</v>
      </c>
      <c r="D8" s="19"/>
      <c r="E8" s="29" t="s">
        <v>322</v>
      </c>
      <c r="F8" s="30">
        <v>45</v>
      </c>
      <c r="G8" s="29" t="s">
        <v>45</v>
      </c>
      <c r="H8" s="28" t="s">
        <v>23</v>
      </c>
      <c r="I8" s="27">
        <v>43</v>
      </c>
      <c r="J8" s="27">
        <v>47</v>
      </c>
      <c r="K8" s="27">
        <v>-49</v>
      </c>
      <c r="L8" s="26">
        <v>47</v>
      </c>
      <c r="M8" s="52">
        <v>0</v>
      </c>
      <c r="N8" s="27">
        <v>60</v>
      </c>
      <c r="O8" s="27">
        <v>64</v>
      </c>
      <c r="P8" s="27">
        <v>-65</v>
      </c>
      <c r="Q8" s="26">
        <v>64</v>
      </c>
      <c r="R8" s="52">
        <v>0</v>
      </c>
      <c r="S8" s="25">
        <v>111</v>
      </c>
      <c r="T8" s="51">
        <v>0</v>
      </c>
    </row>
    <row r="9" spans="1:20" ht="21" customHeight="1">
      <c r="A9" s="32">
        <v>175</v>
      </c>
      <c r="B9" s="31" t="s">
        <v>325</v>
      </c>
      <c r="C9" s="31" t="s">
        <v>326</v>
      </c>
      <c r="D9" s="19"/>
      <c r="E9" s="29" t="s">
        <v>322</v>
      </c>
      <c r="F9" s="30">
        <v>44.3</v>
      </c>
      <c r="G9" s="29" t="s">
        <v>77</v>
      </c>
      <c r="H9" s="28" t="s">
        <v>38</v>
      </c>
      <c r="I9" s="27">
        <v>39</v>
      </c>
      <c r="J9" s="27">
        <v>-41</v>
      </c>
      <c r="K9" s="27">
        <v>41</v>
      </c>
      <c r="L9" s="26">
        <v>41</v>
      </c>
      <c r="M9" s="52">
        <v>1</v>
      </c>
      <c r="N9" s="27">
        <v>48</v>
      </c>
      <c r="O9" s="27">
        <v>50</v>
      </c>
      <c r="P9" s="27">
        <v>53</v>
      </c>
      <c r="Q9" s="26">
        <v>53</v>
      </c>
      <c r="R9" s="52">
        <v>1</v>
      </c>
      <c r="S9" s="25">
        <v>94</v>
      </c>
      <c r="T9" s="51">
        <v>1</v>
      </c>
    </row>
    <row r="10" spans="1:11" ht="7.5" customHeight="1">
      <c r="A10" s="54"/>
      <c r="B10" s="54"/>
      <c r="C10" s="54"/>
      <c r="D10" s="54"/>
      <c r="E10" s="54"/>
      <c r="F10" s="54"/>
      <c r="G10" s="54"/>
      <c r="H10" s="54"/>
      <c r="I10" s="54"/>
      <c r="J10" s="55"/>
      <c r="K10" s="56"/>
    </row>
    <row r="11" spans="1:23" ht="21.75" customHeight="1">
      <c r="A11" s="57" t="s">
        <v>327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/>
      <c r="U11" s="1"/>
      <c r="V11" s="1"/>
      <c r="W11" s="1"/>
    </row>
    <row r="12" spans="1:20" ht="21" customHeight="1">
      <c r="A12" s="32">
        <v>205</v>
      </c>
      <c r="B12" s="31" t="s">
        <v>138</v>
      </c>
      <c r="C12" s="31" t="s">
        <v>328</v>
      </c>
      <c r="D12" s="19"/>
      <c r="E12" s="29" t="s">
        <v>327</v>
      </c>
      <c r="F12" s="30">
        <v>48.45</v>
      </c>
      <c r="G12" s="29" t="s">
        <v>140</v>
      </c>
      <c r="H12" s="28" t="s">
        <v>23</v>
      </c>
      <c r="I12" s="27">
        <v>58</v>
      </c>
      <c r="J12" s="27">
        <v>63</v>
      </c>
      <c r="K12" s="27">
        <v>66</v>
      </c>
      <c r="L12" s="26">
        <v>66</v>
      </c>
      <c r="M12" s="52">
        <v>1</v>
      </c>
      <c r="N12" s="27">
        <v>-78</v>
      </c>
      <c r="O12" s="27">
        <v>78</v>
      </c>
      <c r="P12" s="27">
        <v>82</v>
      </c>
      <c r="Q12" s="26">
        <v>82</v>
      </c>
      <c r="R12" s="52">
        <v>1</v>
      </c>
      <c r="S12" s="25">
        <v>148</v>
      </c>
      <c r="T12" s="51">
        <v>1</v>
      </c>
    </row>
    <row r="13" spans="1:20" ht="21" customHeight="1">
      <c r="A13" s="32">
        <v>180</v>
      </c>
      <c r="B13" s="31" t="s">
        <v>329</v>
      </c>
      <c r="C13" s="31" t="s">
        <v>330</v>
      </c>
      <c r="D13" s="19"/>
      <c r="E13" s="29" t="s">
        <v>327</v>
      </c>
      <c r="F13" s="30">
        <v>48.4</v>
      </c>
      <c r="G13" s="29" t="s">
        <v>77</v>
      </c>
      <c r="H13" s="28" t="s">
        <v>23</v>
      </c>
      <c r="I13" s="27">
        <v>46</v>
      </c>
      <c r="J13" s="27">
        <v>49</v>
      </c>
      <c r="K13" s="27">
        <v>52</v>
      </c>
      <c r="L13" s="26">
        <v>52</v>
      </c>
      <c r="M13" s="52">
        <v>2</v>
      </c>
      <c r="N13" s="27">
        <v>-67</v>
      </c>
      <c r="O13" s="27">
        <v>67</v>
      </c>
      <c r="P13" s="27">
        <v>73</v>
      </c>
      <c r="Q13" s="26">
        <v>73</v>
      </c>
      <c r="R13" s="52">
        <v>2</v>
      </c>
      <c r="S13" s="25">
        <v>125</v>
      </c>
      <c r="T13" s="51">
        <v>2</v>
      </c>
    </row>
    <row r="14" spans="1:20" ht="21" customHeight="1">
      <c r="A14" s="32">
        <v>188</v>
      </c>
      <c r="B14" s="31" t="s">
        <v>331</v>
      </c>
      <c r="C14" s="31" t="s">
        <v>332</v>
      </c>
      <c r="D14" s="19"/>
      <c r="E14" s="29" t="s">
        <v>327</v>
      </c>
      <c r="F14" s="30">
        <v>49</v>
      </c>
      <c r="G14" s="29" t="s">
        <v>34</v>
      </c>
      <c r="H14" s="28" t="s">
        <v>38</v>
      </c>
      <c r="I14" s="27">
        <v>43</v>
      </c>
      <c r="J14" s="27">
        <v>45</v>
      </c>
      <c r="K14" s="27">
        <v>-48</v>
      </c>
      <c r="L14" s="26">
        <v>45</v>
      </c>
      <c r="M14" s="52">
        <v>3</v>
      </c>
      <c r="N14" s="27">
        <v>58</v>
      </c>
      <c r="O14" s="27">
        <v>60</v>
      </c>
      <c r="P14" s="27">
        <v>-62</v>
      </c>
      <c r="Q14" s="26">
        <v>60</v>
      </c>
      <c r="R14" s="52">
        <v>3</v>
      </c>
      <c r="S14" s="25">
        <v>105</v>
      </c>
      <c r="T14" s="51">
        <v>3</v>
      </c>
    </row>
    <row r="15" spans="1:11" ht="7.5" customHeight="1">
      <c r="A15" s="54"/>
      <c r="B15" s="54"/>
      <c r="C15" s="54"/>
      <c r="D15" s="54"/>
      <c r="E15" s="54"/>
      <c r="F15" s="54"/>
      <c r="G15" s="54"/>
      <c r="H15" s="54"/>
      <c r="I15" s="54"/>
      <c r="J15" s="55"/>
      <c r="K15" s="56"/>
    </row>
    <row r="16" spans="1:23" ht="21.75" customHeight="1">
      <c r="A16" s="57" t="s">
        <v>333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1"/>
      <c r="V16" s="1"/>
      <c r="W16" s="1"/>
    </row>
    <row r="17" spans="1:20" ht="21" customHeight="1">
      <c r="A17" s="32">
        <v>1</v>
      </c>
      <c r="B17" s="31" t="s">
        <v>334</v>
      </c>
      <c r="C17" s="31" t="s">
        <v>335</v>
      </c>
      <c r="D17" s="19"/>
      <c r="E17" s="29" t="s">
        <v>333</v>
      </c>
      <c r="F17" s="30">
        <v>51.4</v>
      </c>
      <c r="G17" s="29" t="s">
        <v>140</v>
      </c>
      <c r="H17" s="28" t="s">
        <v>23</v>
      </c>
      <c r="I17" s="27">
        <v>59</v>
      </c>
      <c r="J17" s="27">
        <v>-66</v>
      </c>
      <c r="K17" s="27">
        <v>-67</v>
      </c>
      <c r="L17" s="26">
        <v>59</v>
      </c>
      <c r="M17" s="52">
        <v>1</v>
      </c>
      <c r="N17" s="27">
        <v>78</v>
      </c>
      <c r="O17" s="27">
        <v>83</v>
      </c>
      <c r="P17" s="27">
        <v>-86</v>
      </c>
      <c r="Q17" s="26">
        <v>83</v>
      </c>
      <c r="R17" s="52">
        <v>1</v>
      </c>
      <c r="S17" s="25">
        <v>142</v>
      </c>
      <c r="T17" s="51">
        <v>1</v>
      </c>
    </row>
    <row r="18" spans="1:20" ht="21" customHeight="1">
      <c r="A18" s="32">
        <v>196</v>
      </c>
      <c r="B18" s="31" t="s">
        <v>336</v>
      </c>
      <c r="C18" s="31" t="s">
        <v>337</v>
      </c>
      <c r="D18" s="19"/>
      <c r="E18" s="29" t="s">
        <v>333</v>
      </c>
      <c r="F18" s="30">
        <v>54.45</v>
      </c>
      <c r="G18" s="29" t="s">
        <v>338</v>
      </c>
      <c r="H18" s="28" t="s">
        <v>28</v>
      </c>
      <c r="I18" s="27">
        <v>42</v>
      </c>
      <c r="J18" s="27">
        <v>45</v>
      </c>
      <c r="K18" s="27">
        <v>49</v>
      </c>
      <c r="L18" s="26">
        <v>49</v>
      </c>
      <c r="M18" s="52">
        <v>2</v>
      </c>
      <c r="N18" s="27">
        <v>52</v>
      </c>
      <c r="O18" s="27">
        <v>55</v>
      </c>
      <c r="P18" s="27">
        <v>58</v>
      </c>
      <c r="Q18" s="26">
        <v>58</v>
      </c>
      <c r="R18" s="52">
        <v>2</v>
      </c>
      <c r="S18" s="25">
        <v>107</v>
      </c>
      <c r="T18" s="51">
        <v>2</v>
      </c>
    </row>
    <row r="19" spans="1:20" ht="21" customHeight="1">
      <c r="A19" s="32">
        <v>145</v>
      </c>
      <c r="B19" s="31" t="s">
        <v>339</v>
      </c>
      <c r="C19" s="31" t="s">
        <v>340</v>
      </c>
      <c r="D19" s="19"/>
      <c r="E19" s="29" t="s">
        <v>333</v>
      </c>
      <c r="F19" s="30">
        <v>52.45</v>
      </c>
      <c r="G19" s="29" t="s">
        <v>54</v>
      </c>
      <c r="H19" s="28" t="s">
        <v>23</v>
      </c>
      <c r="I19" s="27">
        <v>-35</v>
      </c>
      <c r="J19" s="27">
        <v>35</v>
      </c>
      <c r="K19" s="27">
        <v>40</v>
      </c>
      <c r="L19" s="26">
        <v>40</v>
      </c>
      <c r="M19" s="52">
        <v>3</v>
      </c>
      <c r="N19" s="27">
        <v>45</v>
      </c>
      <c r="O19" s="27">
        <v>48</v>
      </c>
      <c r="P19" s="27">
        <v>-51</v>
      </c>
      <c r="Q19" s="26">
        <v>48</v>
      </c>
      <c r="R19" s="52">
        <v>3</v>
      </c>
      <c r="S19" s="25">
        <v>88</v>
      </c>
      <c r="T19" s="51">
        <v>3</v>
      </c>
    </row>
    <row r="20" spans="1:11" ht="7.5" customHeight="1">
      <c r="A20" s="54"/>
      <c r="B20" s="54"/>
      <c r="C20" s="54"/>
      <c r="D20" s="54"/>
      <c r="E20" s="54"/>
      <c r="F20" s="54"/>
      <c r="G20" s="54"/>
      <c r="H20" s="54"/>
      <c r="I20" s="54"/>
      <c r="J20" s="55"/>
      <c r="K20" s="56"/>
    </row>
    <row r="21" spans="1:23" ht="21.75" customHeight="1">
      <c r="A21" s="57" t="s">
        <v>341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1"/>
      <c r="V21" s="1"/>
      <c r="W21" s="1"/>
    </row>
    <row r="22" spans="1:20" ht="21" customHeight="1">
      <c r="A22" s="32">
        <v>164</v>
      </c>
      <c r="B22" s="31" t="s">
        <v>247</v>
      </c>
      <c r="C22" s="31" t="s">
        <v>342</v>
      </c>
      <c r="D22" s="19"/>
      <c r="E22" s="29" t="s">
        <v>341</v>
      </c>
      <c r="F22" s="30">
        <v>56.15</v>
      </c>
      <c r="G22" s="29" t="s">
        <v>83</v>
      </c>
      <c r="H22" s="28" t="s">
        <v>23</v>
      </c>
      <c r="I22" s="27">
        <v>57</v>
      </c>
      <c r="J22" s="27">
        <v>60</v>
      </c>
      <c r="K22" s="27">
        <v>-63</v>
      </c>
      <c r="L22" s="26">
        <v>60</v>
      </c>
      <c r="M22" s="52">
        <v>1</v>
      </c>
      <c r="N22" s="27">
        <v>76</v>
      </c>
      <c r="O22" s="27">
        <v>79</v>
      </c>
      <c r="P22" s="27">
        <v>-81</v>
      </c>
      <c r="Q22" s="26">
        <v>79</v>
      </c>
      <c r="R22" s="52">
        <v>1</v>
      </c>
      <c r="S22" s="25">
        <v>139</v>
      </c>
      <c r="T22" s="51">
        <v>1</v>
      </c>
    </row>
    <row r="23" spans="1:20" ht="21" customHeight="1">
      <c r="A23" s="32">
        <v>125</v>
      </c>
      <c r="B23" s="31" t="s">
        <v>214</v>
      </c>
      <c r="C23" s="31" t="s">
        <v>343</v>
      </c>
      <c r="D23" s="19"/>
      <c r="E23" s="29" t="s">
        <v>341</v>
      </c>
      <c r="F23" s="30">
        <v>57.7</v>
      </c>
      <c r="G23" s="29" t="s">
        <v>31</v>
      </c>
      <c r="H23" s="28" t="s">
        <v>28</v>
      </c>
      <c r="I23" s="27">
        <v>46</v>
      </c>
      <c r="J23" s="27">
        <v>49</v>
      </c>
      <c r="K23" s="27">
        <v>-51</v>
      </c>
      <c r="L23" s="26">
        <v>49</v>
      </c>
      <c r="M23" s="52">
        <v>3</v>
      </c>
      <c r="N23" s="27">
        <v>61</v>
      </c>
      <c r="O23" s="27">
        <v>65</v>
      </c>
      <c r="P23" s="27">
        <v>68</v>
      </c>
      <c r="Q23" s="26">
        <v>68</v>
      </c>
      <c r="R23" s="52">
        <v>2</v>
      </c>
      <c r="S23" s="25">
        <v>117</v>
      </c>
      <c r="T23" s="51">
        <v>2</v>
      </c>
    </row>
    <row r="24" spans="1:20" ht="21" customHeight="1">
      <c r="A24" s="32">
        <v>115</v>
      </c>
      <c r="B24" s="31" t="s">
        <v>344</v>
      </c>
      <c r="C24" s="31" t="s">
        <v>345</v>
      </c>
      <c r="D24" s="19"/>
      <c r="E24" s="29" t="s">
        <v>341</v>
      </c>
      <c r="F24" s="30">
        <v>56.35</v>
      </c>
      <c r="G24" s="29" t="s">
        <v>74</v>
      </c>
      <c r="H24" s="28" t="s">
        <v>28</v>
      </c>
      <c r="I24" s="27">
        <v>48</v>
      </c>
      <c r="J24" s="27">
        <v>50</v>
      </c>
      <c r="K24" s="27">
        <v>52</v>
      </c>
      <c r="L24" s="26">
        <v>52</v>
      </c>
      <c r="M24" s="52">
        <v>2</v>
      </c>
      <c r="N24" s="27">
        <v>60</v>
      </c>
      <c r="O24" s="27">
        <v>-65</v>
      </c>
      <c r="P24" s="27">
        <v>-67</v>
      </c>
      <c r="Q24" s="26">
        <v>60</v>
      </c>
      <c r="R24" s="52">
        <v>3</v>
      </c>
      <c r="S24" s="25">
        <v>112</v>
      </c>
      <c r="T24" s="51">
        <v>3</v>
      </c>
    </row>
    <row r="25" spans="1:20" ht="21" customHeight="1">
      <c r="A25" s="32">
        <v>162</v>
      </c>
      <c r="B25" s="31" t="s">
        <v>335</v>
      </c>
      <c r="C25" s="31" t="s">
        <v>346</v>
      </c>
      <c r="D25" s="19"/>
      <c r="E25" s="29" t="s">
        <v>341</v>
      </c>
      <c r="F25" s="30">
        <v>58.5</v>
      </c>
      <c r="G25" s="29" t="s">
        <v>51</v>
      </c>
      <c r="H25" s="28" t="s">
        <v>28</v>
      </c>
      <c r="I25" s="27">
        <v>40</v>
      </c>
      <c r="J25" s="27">
        <v>-45</v>
      </c>
      <c r="K25" s="27">
        <v>-45</v>
      </c>
      <c r="L25" s="26">
        <v>40</v>
      </c>
      <c r="M25" s="52">
        <v>4</v>
      </c>
      <c r="N25" s="27">
        <v>51</v>
      </c>
      <c r="O25" s="27">
        <v>-55</v>
      </c>
      <c r="P25" s="27">
        <v>-55</v>
      </c>
      <c r="Q25" s="26">
        <v>51</v>
      </c>
      <c r="R25" s="52">
        <v>4</v>
      </c>
      <c r="S25" s="25">
        <v>91</v>
      </c>
      <c r="T25" s="51">
        <v>4</v>
      </c>
    </row>
    <row r="26" spans="1:11" ht="7.5" customHeight="1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6"/>
    </row>
    <row r="27" spans="1:23" ht="21.75" customHeight="1">
      <c r="A27" s="57" t="s">
        <v>347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1"/>
      <c r="V27" s="1"/>
      <c r="W27" s="1"/>
    </row>
    <row r="28" spans="1:20" ht="21" customHeight="1">
      <c r="A28" s="32">
        <v>90</v>
      </c>
      <c r="B28" s="31" t="s">
        <v>348</v>
      </c>
      <c r="C28" s="31" t="s">
        <v>349</v>
      </c>
      <c r="D28" s="19"/>
      <c r="E28" s="29" t="s">
        <v>347</v>
      </c>
      <c r="F28" s="30">
        <v>62.35</v>
      </c>
      <c r="G28" s="29" t="s">
        <v>22</v>
      </c>
      <c r="H28" s="28" t="s">
        <v>28</v>
      </c>
      <c r="I28" s="27">
        <v>68</v>
      </c>
      <c r="J28" s="27">
        <v>73</v>
      </c>
      <c r="K28" s="27">
        <v>75</v>
      </c>
      <c r="L28" s="26">
        <v>75</v>
      </c>
      <c r="M28" s="52">
        <v>1</v>
      </c>
      <c r="N28" s="27">
        <v>77</v>
      </c>
      <c r="O28" s="27">
        <v>83</v>
      </c>
      <c r="P28" s="27">
        <v>87</v>
      </c>
      <c r="Q28" s="26">
        <v>87</v>
      </c>
      <c r="R28" s="52">
        <v>1</v>
      </c>
      <c r="S28" s="25">
        <v>162</v>
      </c>
      <c r="T28" s="51">
        <v>1</v>
      </c>
    </row>
    <row r="29" spans="1:20" ht="21" customHeight="1">
      <c r="A29" s="32">
        <v>182</v>
      </c>
      <c r="B29" s="31" t="s">
        <v>350</v>
      </c>
      <c r="C29" s="31" t="s">
        <v>351</v>
      </c>
      <c r="D29" s="19"/>
      <c r="E29" s="29" t="s">
        <v>347</v>
      </c>
      <c r="F29" s="30">
        <v>64</v>
      </c>
      <c r="G29" s="29" t="s">
        <v>77</v>
      </c>
      <c r="H29" s="28" t="s">
        <v>23</v>
      </c>
      <c r="I29" s="27">
        <v>51</v>
      </c>
      <c r="J29" s="27">
        <v>56</v>
      </c>
      <c r="K29" s="27">
        <v>-60</v>
      </c>
      <c r="L29" s="26">
        <v>56</v>
      </c>
      <c r="M29" s="52">
        <v>0</v>
      </c>
      <c r="N29" s="27">
        <v>63</v>
      </c>
      <c r="O29" s="27">
        <v>-68</v>
      </c>
      <c r="P29" s="27">
        <v>-68</v>
      </c>
      <c r="Q29" s="26">
        <v>63</v>
      </c>
      <c r="R29" s="52">
        <v>0</v>
      </c>
      <c r="S29" s="25">
        <v>119</v>
      </c>
      <c r="T29" s="51">
        <v>0</v>
      </c>
    </row>
    <row r="30" spans="1:20" ht="21" customHeight="1">
      <c r="A30" s="32">
        <v>194</v>
      </c>
      <c r="B30" s="31" t="s">
        <v>352</v>
      </c>
      <c r="C30" s="31" t="s">
        <v>353</v>
      </c>
      <c r="D30" s="19"/>
      <c r="E30" s="29" t="s">
        <v>347</v>
      </c>
      <c r="F30" s="30">
        <v>62.65</v>
      </c>
      <c r="G30" s="29" t="s">
        <v>354</v>
      </c>
      <c r="H30" s="28" t="s">
        <v>23</v>
      </c>
      <c r="I30" s="27">
        <v>-50</v>
      </c>
      <c r="J30" s="27">
        <v>51</v>
      </c>
      <c r="K30" s="27">
        <v>-54</v>
      </c>
      <c r="L30" s="26">
        <v>51</v>
      </c>
      <c r="M30" s="52">
        <v>2</v>
      </c>
      <c r="N30" s="27">
        <v>60</v>
      </c>
      <c r="O30" s="27">
        <v>64</v>
      </c>
      <c r="P30" s="27">
        <v>-67</v>
      </c>
      <c r="Q30" s="26">
        <v>64</v>
      </c>
      <c r="R30" s="52">
        <v>2</v>
      </c>
      <c r="S30" s="25">
        <v>115</v>
      </c>
      <c r="T30" s="51">
        <v>2</v>
      </c>
    </row>
    <row r="31" spans="1:20" ht="21" customHeight="1">
      <c r="A31" s="32">
        <v>106</v>
      </c>
      <c r="B31" s="31" t="s">
        <v>355</v>
      </c>
      <c r="C31" s="31" t="s">
        <v>356</v>
      </c>
      <c r="D31" s="19"/>
      <c r="E31" s="29" t="s">
        <v>347</v>
      </c>
      <c r="F31" s="30">
        <v>62.5</v>
      </c>
      <c r="G31" s="29" t="s">
        <v>115</v>
      </c>
      <c r="H31" s="28" t="s">
        <v>28</v>
      </c>
      <c r="I31" s="27">
        <v>0</v>
      </c>
      <c r="J31" s="27">
        <v>0</v>
      </c>
      <c r="K31" s="27">
        <v>0</v>
      </c>
      <c r="L31" s="26">
        <v>0</v>
      </c>
      <c r="M31" s="52">
        <v>0</v>
      </c>
      <c r="N31" s="27">
        <v>0</v>
      </c>
      <c r="O31" s="27">
        <v>0</v>
      </c>
      <c r="P31" s="27">
        <v>0</v>
      </c>
      <c r="Q31" s="26">
        <v>0</v>
      </c>
      <c r="R31" s="52">
        <v>0</v>
      </c>
      <c r="S31" s="25">
        <v>0</v>
      </c>
      <c r="T31" s="51">
        <v>0</v>
      </c>
    </row>
    <row r="32" spans="1:11" ht="7.5" customHeight="1">
      <c r="A32" s="54"/>
      <c r="B32" s="54"/>
      <c r="C32" s="54"/>
      <c r="D32" s="54"/>
      <c r="E32" s="54"/>
      <c r="F32" s="54"/>
      <c r="G32" s="54"/>
      <c r="H32" s="54"/>
      <c r="I32" s="54"/>
      <c r="J32" s="55"/>
      <c r="K32" s="56"/>
    </row>
    <row r="33" spans="1:23" ht="21.75" customHeight="1">
      <c r="A33" s="57" t="s">
        <v>357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1"/>
      <c r="V33" s="1"/>
      <c r="W33" s="1"/>
    </row>
    <row r="34" spans="1:20" ht="21" customHeight="1">
      <c r="A34" s="32">
        <v>105</v>
      </c>
      <c r="B34" s="31" t="s">
        <v>358</v>
      </c>
      <c r="C34" s="31" t="s">
        <v>359</v>
      </c>
      <c r="D34" s="19"/>
      <c r="E34" s="29" t="s">
        <v>357</v>
      </c>
      <c r="F34" s="30">
        <v>69.15</v>
      </c>
      <c r="G34" s="29" t="s">
        <v>92</v>
      </c>
      <c r="H34" s="28" t="s">
        <v>23</v>
      </c>
      <c r="I34" s="27">
        <v>53</v>
      </c>
      <c r="J34" s="27">
        <v>56</v>
      </c>
      <c r="K34" s="27">
        <v>-59</v>
      </c>
      <c r="L34" s="26">
        <v>56</v>
      </c>
      <c r="M34" s="52">
        <v>1</v>
      </c>
      <c r="N34" s="27">
        <v>73</v>
      </c>
      <c r="O34" s="27">
        <v>76</v>
      </c>
      <c r="P34" s="27">
        <v>-80</v>
      </c>
      <c r="Q34" s="26">
        <v>76</v>
      </c>
      <c r="R34" s="52">
        <v>1</v>
      </c>
      <c r="S34" s="25">
        <v>132</v>
      </c>
      <c r="T34" s="51">
        <v>1</v>
      </c>
    </row>
    <row r="35" spans="1:20" ht="21" customHeight="1">
      <c r="A35" s="32">
        <v>134</v>
      </c>
      <c r="B35" s="31" t="s">
        <v>360</v>
      </c>
      <c r="C35" s="31" t="s">
        <v>361</v>
      </c>
      <c r="D35" s="19"/>
      <c r="E35" s="29" t="s">
        <v>357</v>
      </c>
      <c r="F35" s="30">
        <v>67.8</v>
      </c>
      <c r="G35" s="29" t="s">
        <v>22</v>
      </c>
      <c r="H35" s="28" t="s">
        <v>28</v>
      </c>
      <c r="I35" s="27">
        <v>47</v>
      </c>
      <c r="J35" s="27">
        <v>54</v>
      </c>
      <c r="K35" s="27">
        <v>-57</v>
      </c>
      <c r="L35" s="26">
        <v>54</v>
      </c>
      <c r="M35" s="52">
        <v>2</v>
      </c>
      <c r="N35" s="27">
        <v>68</v>
      </c>
      <c r="O35" s="27">
        <v>-74</v>
      </c>
      <c r="P35" s="27">
        <v>-74</v>
      </c>
      <c r="Q35" s="26">
        <v>68</v>
      </c>
      <c r="R35" s="52">
        <v>2</v>
      </c>
      <c r="S35" s="25">
        <v>122</v>
      </c>
      <c r="T35" s="51">
        <v>2</v>
      </c>
    </row>
    <row r="36" spans="1:20" ht="21" customHeight="1">
      <c r="A36" s="32">
        <v>144</v>
      </c>
      <c r="B36" s="31" t="s">
        <v>362</v>
      </c>
      <c r="C36" s="31" t="s">
        <v>363</v>
      </c>
      <c r="D36" s="19"/>
      <c r="E36" s="29" t="s">
        <v>357</v>
      </c>
      <c r="F36" s="30">
        <v>70.5</v>
      </c>
      <c r="G36" s="29" t="s">
        <v>92</v>
      </c>
      <c r="H36" s="28" t="s">
        <v>38</v>
      </c>
      <c r="I36" s="27">
        <v>-45</v>
      </c>
      <c r="J36" s="27">
        <v>45</v>
      </c>
      <c r="K36" s="27">
        <v>-50</v>
      </c>
      <c r="L36" s="26">
        <v>45</v>
      </c>
      <c r="M36" s="52">
        <v>3</v>
      </c>
      <c r="N36" s="27">
        <v>60</v>
      </c>
      <c r="O36" s="27">
        <v>-63</v>
      </c>
      <c r="P36" s="27">
        <v>63</v>
      </c>
      <c r="Q36" s="26">
        <v>63</v>
      </c>
      <c r="R36" s="52">
        <v>3</v>
      </c>
      <c r="S36" s="25">
        <v>108</v>
      </c>
      <c r="T36" s="51">
        <v>3</v>
      </c>
    </row>
    <row r="37" spans="1:11" ht="7.5" customHeight="1">
      <c r="A37" s="54"/>
      <c r="B37" s="54"/>
      <c r="C37" s="54"/>
      <c r="D37" s="54"/>
      <c r="E37" s="54"/>
      <c r="F37" s="54"/>
      <c r="G37" s="54"/>
      <c r="H37" s="54"/>
      <c r="I37" s="54"/>
      <c r="J37" s="55"/>
      <c r="K37" s="56"/>
    </row>
    <row r="38" spans="1:23" ht="21.75" customHeight="1">
      <c r="A38" s="57" t="s">
        <v>364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  <c r="U38" s="1"/>
      <c r="V38" s="1"/>
      <c r="W38" s="1"/>
    </row>
    <row r="39" spans="1:20" ht="21" customHeight="1">
      <c r="A39" s="32">
        <v>70</v>
      </c>
      <c r="B39" s="31" t="s">
        <v>365</v>
      </c>
      <c r="C39" s="31" t="s">
        <v>363</v>
      </c>
      <c r="D39" s="19"/>
      <c r="E39" s="29" t="s">
        <v>364</v>
      </c>
      <c r="F39" s="30">
        <v>74.65</v>
      </c>
      <c r="G39" s="29" t="s">
        <v>54</v>
      </c>
      <c r="H39" s="28" t="s">
        <v>28</v>
      </c>
      <c r="I39" s="27">
        <v>-53</v>
      </c>
      <c r="J39" s="27">
        <v>53</v>
      </c>
      <c r="K39" s="27">
        <v>-56</v>
      </c>
      <c r="L39" s="26">
        <v>53</v>
      </c>
      <c r="M39" s="52">
        <v>1</v>
      </c>
      <c r="N39" s="27">
        <v>65</v>
      </c>
      <c r="O39" s="27">
        <v>67</v>
      </c>
      <c r="P39" s="27">
        <v>70</v>
      </c>
      <c r="Q39" s="26">
        <v>70</v>
      </c>
      <c r="R39" s="52">
        <v>1</v>
      </c>
      <c r="S39" s="25">
        <v>123</v>
      </c>
      <c r="T39" s="51">
        <v>1</v>
      </c>
    </row>
    <row r="40" spans="1:11" ht="7.5" customHeight="1">
      <c r="A40" s="54"/>
      <c r="B40" s="54"/>
      <c r="C40" s="54"/>
      <c r="D40" s="54"/>
      <c r="E40" s="54"/>
      <c r="F40" s="54"/>
      <c r="G40" s="54"/>
      <c r="H40" s="54"/>
      <c r="I40" s="54"/>
      <c r="J40" s="55"/>
      <c r="K40" s="56"/>
    </row>
    <row r="41" spans="1:23" ht="21.75" customHeight="1">
      <c r="A41" s="57" t="s">
        <v>366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1"/>
      <c r="V41" s="1"/>
      <c r="W41" s="1"/>
    </row>
    <row r="42" spans="1:20" ht="21" customHeight="1">
      <c r="A42" s="32">
        <v>48</v>
      </c>
      <c r="B42" s="31" t="s">
        <v>367</v>
      </c>
      <c r="C42" s="31" t="s">
        <v>368</v>
      </c>
      <c r="D42" s="19"/>
      <c r="E42" s="29" t="s">
        <v>366</v>
      </c>
      <c r="F42" s="30">
        <v>80.6</v>
      </c>
      <c r="G42" s="29" t="s">
        <v>48</v>
      </c>
      <c r="H42" s="28" t="s">
        <v>28</v>
      </c>
      <c r="I42" s="27">
        <v>52</v>
      </c>
      <c r="J42" s="27">
        <v>55</v>
      </c>
      <c r="K42" s="27">
        <v>-58</v>
      </c>
      <c r="L42" s="26">
        <v>55</v>
      </c>
      <c r="M42" s="52">
        <v>1</v>
      </c>
      <c r="N42" s="27">
        <v>63</v>
      </c>
      <c r="O42" s="27">
        <v>68</v>
      </c>
      <c r="P42" s="27">
        <v>73</v>
      </c>
      <c r="Q42" s="26">
        <v>73</v>
      </c>
      <c r="R42" s="52">
        <v>1</v>
      </c>
      <c r="S42" s="25">
        <v>128</v>
      </c>
      <c r="T42" s="51">
        <v>1</v>
      </c>
    </row>
    <row r="43" spans="1:20" ht="21" customHeight="1">
      <c r="A43" s="32">
        <v>179</v>
      </c>
      <c r="B43" s="31" t="s">
        <v>369</v>
      </c>
      <c r="C43" s="31" t="s">
        <v>356</v>
      </c>
      <c r="D43" s="19"/>
      <c r="E43" s="29" t="s">
        <v>366</v>
      </c>
      <c r="F43" s="30">
        <v>79.3</v>
      </c>
      <c r="G43" s="29" t="s">
        <v>92</v>
      </c>
      <c r="H43" s="28" t="s">
        <v>23</v>
      </c>
      <c r="I43" s="27">
        <v>-50</v>
      </c>
      <c r="J43" s="27">
        <v>50</v>
      </c>
      <c r="K43" s="27">
        <v>53</v>
      </c>
      <c r="L43" s="26">
        <v>53</v>
      </c>
      <c r="M43" s="52">
        <v>2</v>
      </c>
      <c r="N43" s="27">
        <v>65</v>
      </c>
      <c r="O43" s="27">
        <v>68</v>
      </c>
      <c r="P43" s="27">
        <v>72</v>
      </c>
      <c r="Q43" s="26">
        <v>72</v>
      </c>
      <c r="R43" s="52">
        <v>2</v>
      </c>
      <c r="S43" s="25">
        <v>125</v>
      </c>
      <c r="T43" s="51">
        <v>2</v>
      </c>
    </row>
    <row r="44" spans="1:11" ht="7.5" customHeight="1">
      <c r="A44" s="54"/>
      <c r="B44" s="54"/>
      <c r="C44" s="54"/>
      <c r="D44" s="54"/>
      <c r="E44" s="54"/>
      <c r="F44" s="54"/>
      <c r="G44" s="54"/>
      <c r="H44" s="54"/>
      <c r="I44" s="54"/>
      <c r="J44" s="55"/>
      <c r="K44" s="56"/>
    </row>
    <row r="45" spans="1:23" ht="21.75" customHeight="1">
      <c r="A45" s="57" t="s">
        <v>370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0"/>
      <c r="U45" s="1"/>
      <c r="V45" s="1"/>
      <c r="W45" s="1"/>
    </row>
    <row r="46" spans="1:20" ht="21" customHeight="1">
      <c r="A46" s="32">
        <v>151</v>
      </c>
      <c r="B46" s="31" t="s">
        <v>323</v>
      </c>
      <c r="C46" s="31" t="s">
        <v>343</v>
      </c>
      <c r="D46" s="19"/>
      <c r="E46" s="29" t="s">
        <v>370</v>
      </c>
      <c r="F46" s="30">
        <v>83.75</v>
      </c>
      <c r="G46" s="29" t="s">
        <v>354</v>
      </c>
      <c r="H46" s="28" t="s">
        <v>23</v>
      </c>
      <c r="I46" s="27">
        <v>52</v>
      </c>
      <c r="J46" s="27">
        <v>55</v>
      </c>
      <c r="K46" s="27">
        <v>58</v>
      </c>
      <c r="L46" s="26">
        <v>58</v>
      </c>
      <c r="M46" s="52">
        <v>1</v>
      </c>
      <c r="N46" s="27">
        <v>65</v>
      </c>
      <c r="O46" s="27">
        <v>70</v>
      </c>
      <c r="P46" s="27">
        <v>73</v>
      </c>
      <c r="Q46" s="26">
        <v>73</v>
      </c>
      <c r="R46" s="52">
        <v>1</v>
      </c>
      <c r="S46" s="25">
        <v>131</v>
      </c>
      <c r="T46" s="51">
        <v>1</v>
      </c>
    </row>
    <row r="47" spans="1:11" ht="7.5" customHeight="1">
      <c r="A47" s="54"/>
      <c r="B47" s="54"/>
      <c r="C47" s="54"/>
      <c r="D47" s="54"/>
      <c r="E47" s="54"/>
      <c r="F47" s="54"/>
      <c r="G47" s="54"/>
      <c r="H47" s="54"/>
      <c r="I47" s="54"/>
      <c r="J47" s="55"/>
      <c r="K47" s="56"/>
    </row>
    <row r="48" spans="1:23" ht="21.75" customHeight="1">
      <c r="A48" s="57" t="s">
        <v>371</v>
      </c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1"/>
      <c r="V48" s="1"/>
      <c r="W48" s="1"/>
    </row>
    <row r="49" spans="1:20" ht="21" customHeight="1">
      <c r="A49" s="32">
        <v>140</v>
      </c>
      <c r="B49" s="31" t="s">
        <v>320</v>
      </c>
      <c r="C49" s="31" t="s">
        <v>321</v>
      </c>
      <c r="D49" s="19"/>
      <c r="E49" s="29" t="s">
        <v>371</v>
      </c>
      <c r="F49" s="30">
        <v>38.6</v>
      </c>
      <c r="G49" s="29" t="s">
        <v>83</v>
      </c>
      <c r="H49" s="28" t="s">
        <v>28</v>
      </c>
      <c r="I49" s="27">
        <v>37</v>
      </c>
      <c r="J49" s="27">
        <v>40</v>
      </c>
      <c r="K49" s="27">
        <v>43</v>
      </c>
      <c r="L49" s="26">
        <v>43</v>
      </c>
      <c r="M49" s="52">
        <v>1</v>
      </c>
      <c r="N49" s="27">
        <v>48</v>
      </c>
      <c r="O49" s="27">
        <v>51</v>
      </c>
      <c r="P49" s="27">
        <v>53</v>
      </c>
      <c r="Q49" s="26">
        <v>53</v>
      </c>
      <c r="R49" s="52">
        <v>1</v>
      </c>
      <c r="S49" s="25">
        <v>96</v>
      </c>
      <c r="T49" s="51">
        <v>1</v>
      </c>
    </row>
    <row r="50" spans="1:11" ht="7.5" customHeight="1">
      <c r="A50" s="54"/>
      <c r="B50" s="54"/>
      <c r="C50" s="54"/>
      <c r="D50" s="54"/>
      <c r="E50" s="54"/>
      <c r="F50" s="54"/>
      <c r="G50" s="54"/>
      <c r="H50" s="54"/>
      <c r="I50" s="54"/>
      <c r="J50" s="55"/>
      <c r="K50" s="56"/>
    </row>
    <row r="51" spans="1:23" ht="21.75" customHeight="1">
      <c r="A51" s="57" t="s">
        <v>372</v>
      </c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1"/>
      <c r="V51" s="1"/>
      <c r="W51" s="1"/>
    </row>
    <row r="52" spans="1:20" ht="21" customHeight="1">
      <c r="A52" s="32">
        <v>184</v>
      </c>
      <c r="B52" s="31" t="s">
        <v>323</v>
      </c>
      <c r="C52" s="31" t="s">
        <v>324</v>
      </c>
      <c r="D52" s="19"/>
      <c r="E52" s="29" t="s">
        <v>372</v>
      </c>
      <c r="F52" s="30">
        <v>45</v>
      </c>
      <c r="G52" s="29" t="s">
        <v>45</v>
      </c>
      <c r="H52" s="28" t="s">
        <v>23</v>
      </c>
      <c r="I52" s="27">
        <v>43</v>
      </c>
      <c r="J52" s="27">
        <v>47</v>
      </c>
      <c r="K52" s="27">
        <v>-49</v>
      </c>
      <c r="L52" s="26">
        <v>47</v>
      </c>
      <c r="M52" s="52">
        <v>0</v>
      </c>
      <c r="N52" s="27">
        <v>60</v>
      </c>
      <c r="O52" s="27">
        <v>64</v>
      </c>
      <c r="P52" s="27">
        <v>-65</v>
      </c>
      <c r="Q52" s="26">
        <v>64</v>
      </c>
      <c r="R52" s="52">
        <v>0</v>
      </c>
      <c r="S52" s="25">
        <v>111</v>
      </c>
      <c r="T52" s="51">
        <v>0</v>
      </c>
    </row>
    <row r="53" spans="1:11" ht="7.5" customHeight="1">
      <c r="A53" s="54"/>
      <c r="B53" s="54"/>
      <c r="C53" s="54"/>
      <c r="D53" s="54"/>
      <c r="E53" s="54"/>
      <c r="F53" s="54"/>
      <c r="G53" s="54"/>
      <c r="H53" s="54"/>
      <c r="I53" s="54"/>
      <c r="J53" s="55"/>
      <c r="K53" s="56"/>
    </row>
    <row r="54" spans="1:23" ht="21.75" customHeight="1">
      <c r="A54" s="57" t="s">
        <v>373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0"/>
      <c r="U54" s="1"/>
      <c r="V54" s="1"/>
      <c r="W54" s="1"/>
    </row>
    <row r="55" spans="1:20" ht="21" customHeight="1">
      <c r="A55" s="32">
        <v>205</v>
      </c>
      <c r="B55" s="31" t="s">
        <v>138</v>
      </c>
      <c r="C55" s="31" t="s">
        <v>328</v>
      </c>
      <c r="D55" s="19"/>
      <c r="E55" s="29" t="s">
        <v>373</v>
      </c>
      <c r="F55" s="30">
        <v>48.45</v>
      </c>
      <c r="G55" s="29" t="s">
        <v>140</v>
      </c>
      <c r="H55" s="28" t="s">
        <v>23</v>
      </c>
      <c r="I55" s="27">
        <v>58</v>
      </c>
      <c r="J55" s="27">
        <v>63</v>
      </c>
      <c r="K55" s="27">
        <v>66</v>
      </c>
      <c r="L55" s="26">
        <v>66</v>
      </c>
      <c r="M55" s="52">
        <v>1</v>
      </c>
      <c r="N55" s="27">
        <v>-78</v>
      </c>
      <c r="O55" s="27">
        <v>78</v>
      </c>
      <c r="P55" s="27">
        <v>82</v>
      </c>
      <c r="Q55" s="26">
        <v>82</v>
      </c>
      <c r="R55" s="52">
        <v>1</v>
      </c>
      <c r="S55" s="25">
        <v>148</v>
      </c>
      <c r="T55" s="51">
        <v>1</v>
      </c>
    </row>
    <row r="56" spans="1:20" ht="21" customHeight="1">
      <c r="A56" s="32">
        <v>56</v>
      </c>
      <c r="B56" s="31" t="s">
        <v>374</v>
      </c>
      <c r="C56" s="31" t="s">
        <v>375</v>
      </c>
      <c r="D56" s="19"/>
      <c r="E56" s="29" t="s">
        <v>373</v>
      </c>
      <c r="F56" s="30">
        <v>48.65</v>
      </c>
      <c r="G56" s="29" t="s">
        <v>45</v>
      </c>
      <c r="H56" s="28" t="s">
        <v>121</v>
      </c>
      <c r="I56" s="27">
        <v>-42</v>
      </c>
      <c r="J56" s="27">
        <v>-42</v>
      </c>
      <c r="K56" s="27">
        <v>43</v>
      </c>
      <c r="L56" s="26">
        <v>43</v>
      </c>
      <c r="M56" s="52">
        <v>2</v>
      </c>
      <c r="N56" s="27">
        <v>-50</v>
      </c>
      <c r="O56" s="27">
        <v>52</v>
      </c>
      <c r="P56" s="27">
        <v>55</v>
      </c>
      <c r="Q56" s="26">
        <v>55</v>
      </c>
      <c r="R56" s="52">
        <v>2</v>
      </c>
      <c r="S56" s="25">
        <v>98</v>
      </c>
      <c r="T56" s="51">
        <v>2</v>
      </c>
    </row>
    <row r="57" spans="1:11" ht="7.5" customHeight="1">
      <c r="A57" s="54"/>
      <c r="B57" s="54"/>
      <c r="C57" s="54"/>
      <c r="D57" s="54"/>
      <c r="E57" s="54"/>
      <c r="F57" s="54"/>
      <c r="G57" s="54"/>
      <c r="H57" s="54"/>
      <c r="I57" s="54"/>
      <c r="J57" s="55"/>
      <c r="K57" s="56"/>
    </row>
    <row r="58" spans="1:23" ht="21.75" customHeight="1">
      <c r="A58" s="57" t="s">
        <v>376</v>
      </c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0"/>
      <c r="U58" s="1"/>
      <c r="V58" s="1"/>
      <c r="W58" s="1"/>
    </row>
    <row r="59" spans="1:20" ht="21" customHeight="1">
      <c r="A59" s="32">
        <v>5</v>
      </c>
      <c r="B59" s="31" t="s">
        <v>377</v>
      </c>
      <c r="C59" s="31" t="s">
        <v>378</v>
      </c>
      <c r="D59" s="19"/>
      <c r="E59" s="29" t="s">
        <v>376</v>
      </c>
      <c r="F59" s="30">
        <v>53.15</v>
      </c>
      <c r="G59" s="29" t="s">
        <v>83</v>
      </c>
      <c r="H59" s="28" t="s">
        <v>116</v>
      </c>
      <c r="I59" s="27">
        <v>65</v>
      </c>
      <c r="J59" s="27">
        <v>67</v>
      </c>
      <c r="K59" s="27">
        <v>70</v>
      </c>
      <c r="L59" s="26">
        <v>70</v>
      </c>
      <c r="M59" s="52">
        <v>1</v>
      </c>
      <c r="N59" s="27">
        <v>86</v>
      </c>
      <c r="O59" s="27">
        <v>88</v>
      </c>
      <c r="P59" s="27">
        <v>-91</v>
      </c>
      <c r="Q59" s="26">
        <v>88</v>
      </c>
      <c r="R59" s="52">
        <v>1</v>
      </c>
      <c r="S59" s="25">
        <v>158</v>
      </c>
      <c r="T59" s="51">
        <v>1</v>
      </c>
    </row>
    <row r="60" spans="1:20" ht="21" customHeight="1">
      <c r="A60" s="32">
        <v>191</v>
      </c>
      <c r="B60" s="31" t="s">
        <v>379</v>
      </c>
      <c r="C60" s="31" t="s">
        <v>380</v>
      </c>
      <c r="D60" s="19"/>
      <c r="E60" s="29" t="s">
        <v>376</v>
      </c>
      <c r="F60" s="30">
        <v>53.1</v>
      </c>
      <c r="G60" s="29" t="s">
        <v>381</v>
      </c>
      <c r="H60" s="28" t="s">
        <v>116</v>
      </c>
      <c r="I60" s="27">
        <v>-64</v>
      </c>
      <c r="J60" s="27">
        <v>64</v>
      </c>
      <c r="K60" s="27">
        <v>-67</v>
      </c>
      <c r="L60" s="26">
        <v>64</v>
      </c>
      <c r="M60" s="52">
        <v>2</v>
      </c>
      <c r="N60" s="27">
        <v>79</v>
      </c>
      <c r="O60" s="27">
        <v>84</v>
      </c>
      <c r="P60" s="27">
        <v>-86</v>
      </c>
      <c r="Q60" s="26">
        <v>84</v>
      </c>
      <c r="R60" s="52">
        <v>2</v>
      </c>
      <c r="S60" s="25">
        <v>148</v>
      </c>
      <c r="T60" s="51">
        <v>2</v>
      </c>
    </row>
    <row r="61" spans="1:20" ht="21" customHeight="1">
      <c r="A61" s="32">
        <v>1</v>
      </c>
      <c r="B61" s="31" t="s">
        <v>334</v>
      </c>
      <c r="C61" s="31" t="s">
        <v>335</v>
      </c>
      <c r="D61" s="19"/>
      <c r="E61" s="29" t="s">
        <v>376</v>
      </c>
      <c r="F61" s="30">
        <v>51.4</v>
      </c>
      <c r="G61" s="29" t="s">
        <v>140</v>
      </c>
      <c r="H61" s="28" t="s">
        <v>23</v>
      </c>
      <c r="I61" s="27">
        <v>59</v>
      </c>
      <c r="J61" s="27">
        <v>-66</v>
      </c>
      <c r="K61" s="27">
        <v>-67</v>
      </c>
      <c r="L61" s="26">
        <v>59</v>
      </c>
      <c r="M61" s="52">
        <v>3</v>
      </c>
      <c r="N61" s="27">
        <v>78</v>
      </c>
      <c r="O61" s="27">
        <v>83</v>
      </c>
      <c r="P61" s="27">
        <v>-86</v>
      </c>
      <c r="Q61" s="26">
        <v>83</v>
      </c>
      <c r="R61" s="52">
        <v>3</v>
      </c>
      <c r="S61" s="25">
        <v>142</v>
      </c>
      <c r="T61" s="51">
        <v>3</v>
      </c>
    </row>
    <row r="62" spans="1:20" ht="21" customHeight="1">
      <c r="A62" s="32">
        <v>190</v>
      </c>
      <c r="B62" s="31" t="s">
        <v>382</v>
      </c>
      <c r="C62" s="31" t="s">
        <v>383</v>
      </c>
      <c r="D62" s="19"/>
      <c r="E62" s="29" t="s">
        <v>376</v>
      </c>
      <c r="F62" s="30">
        <v>54.05</v>
      </c>
      <c r="G62" s="29" t="s">
        <v>48</v>
      </c>
      <c r="H62" s="28" t="s">
        <v>121</v>
      </c>
      <c r="I62" s="27">
        <v>46</v>
      </c>
      <c r="J62" s="27">
        <v>49</v>
      </c>
      <c r="K62" s="27">
        <v>-52</v>
      </c>
      <c r="L62" s="26">
        <v>49</v>
      </c>
      <c r="M62" s="52">
        <v>4</v>
      </c>
      <c r="N62" s="27">
        <v>56</v>
      </c>
      <c r="O62" s="27">
        <v>59</v>
      </c>
      <c r="P62" s="27">
        <v>63</v>
      </c>
      <c r="Q62" s="26">
        <v>63</v>
      </c>
      <c r="R62" s="52">
        <v>4</v>
      </c>
      <c r="S62" s="25">
        <v>112</v>
      </c>
      <c r="T62" s="51">
        <v>4</v>
      </c>
    </row>
    <row r="63" spans="1:11" ht="7.5" customHeight="1">
      <c r="A63" s="54"/>
      <c r="B63" s="54"/>
      <c r="C63" s="54"/>
      <c r="D63" s="54"/>
      <c r="E63" s="54"/>
      <c r="F63" s="54"/>
      <c r="G63" s="54"/>
      <c r="H63" s="54"/>
      <c r="I63" s="54"/>
      <c r="J63" s="55"/>
      <c r="K63" s="56"/>
    </row>
    <row r="64" spans="1:23" ht="21.75" customHeight="1">
      <c r="A64" s="57" t="s">
        <v>384</v>
      </c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  <c r="U64" s="1"/>
      <c r="V64" s="1"/>
      <c r="W64" s="1"/>
    </row>
    <row r="65" spans="1:20" ht="21" customHeight="1">
      <c r="A65" s="32">
        <v>49</v>
      </c>
      <c r="B65" s="31" t="s">
        <v>385</v>
      </c>
      <c r="C65" s="31" t="s">
        <v>386</v>
      </c>
      <c r="D65" s="19"/>
      <c r="E65" s="29" t="s">
        <v>384</v>
      </c>
      <c r="F65" s="30">
        <v>57.7</v>
      </c>
      <c r="G65" s="29" t="s">
        <v>381</v>
      </c>
      <c r="H65" s="28" t="s">
        <v>121</v>
      </c>
      <c r="I65" s="27">
        <v>78</v>
      </c>
      <c r="J65" s="27">
        <v>82</v>
      </c>
      <c r="K65" s="27">
        <v>84</v>
      </c>
      <c r="L65" s="26">
        <v>84</v>
      </c>
      <c r="M65" s="52">
        <v>1</v>
      </c>
      <c r="N65" s="27">
        <v>98</v>
      </c>
      <c r="O65" s="27">
        <v>-101</v>
      </c>
      <c r="P65" s="27">
        <v>102</v>
      </c>
      <c r="Q65" s="26">
        <v>102</v>
      </c>
      <c r="R65" s="52">
        <v>1</v>
      </c>
      <c r="S65" s="25">
        <v>186</v>
      </c>
      <c r="T65" s="51">
        <v>1</v>
      </c>
    </row>
    <row r="66" spans="1:20" ht="21" customHeight="1">
      <c r="A66" s="32">
        <v>81</v>
      </c>
      <c r="B66" s="31" t="s">
        <v>387</v>
      </c>
      <c r="C66" s="31" t="s">
        <v>388</v>
      </c>
      <c r="D66" s="19"/>
      <c r="E66" s="29" t="s">
        <v>384</v>
      </c>
      <c r="F66" s="30">
        <v>58.35</v>
      </c>
      <c r="G66" s="29" t="s">
        <v>115</v>
      </c>
      <c r="H66" s="28" t="s">
        <v>116</v>
      </c>
      <c r="I66" s="27">
        <v>65</v>
      </c>
      <c r="J66" s="27">
        <v>-69</v>
      </c>
      <c r="K66" s="27">
        <v>70</v>
      </c>
      <c r="L66" s="26">
        <v>70</v>
      </c>
      <c r="M66" s="52">
        <v>2</v>
      </c>
      <c r="N66" s="27">
        <v>-83</v>
      </c>
      <c r="O66" s="27">
        <v>86</v>
      </c>
      <c r="P66" s="27">
        <v>-88</v>
      </c>
      <c r="Q66" s="26">
        <v>86</v>
      </c>
      <c r="R66" s="52">
        <v>2</v>
      </c>
      <c r="S66" s="25">
        <v>156</v>
      </c>
      <c r="T66" s="51">
        <v>2</v>
      </c>
    </row>
    <row r="67" spans="1:20" ht="21" customHeight="1">
      <c r="A67" s="32">
        <v>164</v>
      </c>
      <c r="B67" s="31" t="s">
        <v>247</v>
      </c>
      <c r="C67" s="31" t="s">
        <v>342</v>
      </c>
      <c r="D67" s="19"/>
      <c r="E67" s="29" t="s">
        <v>384</v>
      </c>
      <c r="F67" s="30">
        <v>56.15</v>
      </c>
      <c r="G67" s="29" t="s">
        <v>83</v>
      </c>
      <c r="H67" s="28" t="s">
        <v>23</v>
      </c>
      <c r="I67" s="27">
        <v>57</v>
      </c>
      <c r="J67" s="27">
        <v>60</v>
      </c>
      <c r="K67" s="27">
        <v>-63</v>
      </c>
      <c r="L67" s="26">
        <v>60</v>
      </c>
      <c r="M67" s="52">
        <v>3</v>
      </c>
      <c r="N67" s="27">
        <v>76</v>
      </c>
      <c r="O67" s="27">
        <v>79</v>
      </c>
      <c r="P67" s="27">
        <v>-81</v>
      </c>
      <c r="Q67" s="26">
        <v>79</v>
      </c>
      <c r="R67" s="52">
        <v>3</v>
      </c>
      <c r="S67" s="25">
        <v>139</v>
      </c>
      <c r="T67" s="51">
        <v>3</v>
      </c>
    </row>
    <row r="68" spans="1:11" ht="7.5" customHeight="1">
      <c r="A68" s="54"/>
      <c r="B68" s="54"/>
      <c r="C68" s="54"/>
      <c r="D68" s="54"/>
      <c r="E68" s="54"/>
      <c r="F68" s="54"/>
      <c r="G68" s="54"/>
      <c r="H68" s="54"/>
      <c r="I68" s="54"/>
      <c r="J68" s="55"/>
      <c r="K68" s="56"/>
    </row>
    <row r="69" spans="1:23" ht="21.75" customHeight="1">
      <c r="A69" s="57" t="s">
        <v>389</v>
      </c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1"/>
      <c r="V69" s="1"/>
      <c r="W69" s="1"/>
    </row>
    <row r="70" spans="1:20" ht="21" customHeight="1">
      <c r="A70" s="32">
        <v>3</v>
      </c>
      <c r="B70" s="31" t="s">
        <v>390</v>
      </c>
      <c r="C70" s="31" t="s">
        <v>391</v>
      </c>
      <c r="D70" s="19"/>
      <c r="E70" s="29" t="s">
        <v>389</v>
      </c>
      <c r="F70" s="30">
        <v>62.05</v>
      </c>
      <c r="G70" s="29" t="s">
        <v>74</v>
      </c>
      <c r="H70" s="28" t="s">
        <v>116</v>
      </c>
      <c r="I70" s="27">
        <v>83</v>
      </c>
      <c r="J70" s="27">
        <v>86</v>
      </c>
      <c r="K70" s="27">
        <v>-90</v>
      </c>
      <c r="L70" s="26">
        <v>86</v>
      </c>
      <c r="M70" s="52">
        <v>1</v>
      </c>
      <c r="N70" s="27">
        <v>97</v>
      </c>
      <c r="O70" s="27">
        <v>102</v>
      </c>
      <c r="P70" s="27">
        <v>106</v>
      </c>
      <c r="Q70" s="26">
        <v>106</v>
      </c>
      <c r="R70" s="52">
        <v>1</v>
      </c>
      <c r="S70" s="25">
        <v>192</v>
      </c>
      <c r="T70" s="51">
        <v>1</v>
      </c>
    </row>
    <row r="71" spans="1:20" ht="21" customHeight="1">
      <c r="A71" s="32">
        <v>90</v>
      </c>
      <c r="B71" s="31" t="s">
        <v>348</v>
      </c>
      <c r="C71" s="31" t="s">
        <v>349</v>
      </c>
      <c r="D71" s="19"/>
      <c r="E71" s="29" t="s">
        <v>389</v>
      </c>
      <c r="F71" s="30">
        <v>62.35</v>
      </c>
      <c r="G71" s="29" t="s">
        <v>22</v>
      </c>
      <c r="H71" s="28" t="s">
        <v>28</v>
      </c>
      <c r="I71" s="27">
        <v>68</v>
      </c>
      <c r="J71" s="27">
        <v>73</v>
      </c>
      <c r="K71" s="27">
        <v>75</v>
      </c>
      <c r="L71" s="26">
        <v>75</v>
      </c>
      <c r="M71" s="52">
        <v>2</v>
      </c>
      <c r="N71" s="27">
        <v>77</v>
      </c>
      <c r="O71" s="27">
        <v>83</v>
      </c>
      <c r="P71" s="27">
        <v>87</v>
      </c>
      <c r="Q71" s="26">
        <v>87</v>
      </c>
      <c r="R71" s="52">
        <v>2</v>
      </c>
      <c r="S71" s="25">
        <v>162</v>
      </c>
      <c r="T71" s="51">
        <v>2</v>
      </c>
    </row>
    <row r="72" spans="1:20" ht="21" customHeight="1">
      <c r="A72" s="32">
        <v>206</v>
      </c>
      <c r="B72" s="31" t="s">
        <v>392</v>
      </c>
      <c r="C72" s="31" t="s">
        <v>393</v>
      </c>
      <c r="D72" s="19"/>
      <c r="E72" s="29" t="s">
        <v>389</v>
      </c>
      <c r="F72" s="30">
        <v>62.95</v>
      </c>
      <c r="G72" s="29" t="s">
        <v>74</v>
      </c>
      <c r="H72" s="28" t="s">
        <v>116</v>
      </c>
      <c r="I72" s="27">
        <v>63</v>
      </c>
      <c r="J72" s="27">
        <v>65</v>
      </c>
      <c r="K72" s="27">
        <v>66</v>
      </c>
      <c r="L72" s="26">
        <v>66</v>
      </c>
      <c r="M72" s="52">
        <v>3</v>
      </c>
      <c r="N72" s="27">
        <v>80</v>
      </c>
      <c r="O72" s="27">
        <v>84</v>
      </c>
      <c r="P72" s="27">
        <v>-87</v>
      </c>
      <c r="Q72" s="26">
        <v>84</v>
      </c>
      <c r="R72" s="52">
        <v>3</v>
      </c>
      <c r="S72" s="25">
        <v>150</v>
      </c>
      <c r="T72" s="51">
        <v>3</v>
      </c>
    </row>
    <row r="73" spans="1:20" ht="21" customHeight="1">
      <c r="A73" s="32">
        <v>33</v>
      </c>
      <c r="B73" s="31" t="s">
        <v>394</v>
      </c>
      <c r="C73" s="31" t="s">
        <v>395</v>
      </c>
      <c r="D73" s="19"/>
      <c r="E73" s="29" t="s">
        <v>389</v>
      </c>
      <c r="F73" s="30">
        <v>60.65</v>
      </c>
      <c r="G73" s="29" t="s">
        <v>381</v>
      </c>
      <c r="H73" s="28" t="s">
        <v>121</v>
      </c>
      <c r="I73" s="27">
        <v>56</v>
      </c>
      <c r="J73" s="27">
        <v>59</v>
      </c>
      <c r="K73" s="27">
        <v>62</v>
      </c>
      <c r="L73" s="26">
        <v>62</v>
      </c>
      <c r="M73" s="52">
        <v>4</v>
      </c>
      <c r="N73" s="27">
        <v>70</v>
      </c>
      <c r="O73" s="27">
        <v>74</v>
      </c>
      <c r="P73" s="27">
        <v>-78</v>
      </c>
      <c r="Q73" s="26">
        <v>74</v>
      </c>
      <c r="R73" s="52">
        <v>4</v>
      </c>
      <c r="S73" s="25">
        <v>136</v>
      </c>
      <c r="T73" s="51">
        <v>4</v>
      </c>
    </row>
    <row r="74" spans="1:20" ht="21" customHeight="1">
      <c r="A74" s="32">
        <v>84</v>
      </c>
      <c r="B74" s="31" t="s">
        <v>396</v>
      </c>
      <c r="C74" s="31" t="s">
        <v>397</v>
      </c>
      <c r="D74" s="19"/>
      <c r="E74" s="29" t="s">
        <v>389</v>
      </c>
      <c r="F74" s="30">
        <v>63.1</v>
      </c>
      <c r="G74" s="29" t="s">
        <v>99</v>
      </c>
      <c r="H74" s="28" t="s">
        <v>121</v>
      </c>
      <c r="I74" s="27">
        <v>-55</v>
      </c>
      <c r="J74" s="27">
        <v>56</v>
      </c>
      <c r="K74" s="27">
        <v>60</v>
      </c>
      <c r="L74" s="26">
        <v>60</v>
      </c>
      <c r="M74" s="52">
        <v>5</v>
      </c>
      <c r="N74" s="27">
        <v>70</v>
      </c>
      <c r="O74" s="27">
        <v>-74</v>
      </c>
      <c r="P74" s="27">
        <v>-74</v>
      </c>
      <c r="Q74" s="26">
        <v>70</v>
      </c>
      <c r="R74" s="52">
        <v>5</v>
      </c>
      <c r="S74" s="25">
        <v>130</v>
      </c>
      <c r="T74" s="51">
        <v>5</v>
      </c>
    </row>
    <row r="75" spans="1:20" ht="21" customHeight="1">
      <c r="A75" s="32">
        <v>177</v>
      </c>
      <c r="B75" s="31" t="s">
        <v>398</v>
      </c>
      <c r="C75" s="31" t="s">
        <v>399</v>
      </c>
      <c r="D75" s="19"/>
      <c r="E75" s="29" t="s">
        <v>389</v>
      </c>
      <c r="F75" s="30">
        <v>63.5</v>
      </c>
      <c r="G75" s="29" t="s">
        <v>41</v>
      </c>
      <c r="H75" s="28" t="s">
        <v>116</v>
      </c>
      <c r="I75" s="27">
        <v>50</v>
      </c>
      <c r="J75" s="27">
        <v>-53</v>
      </c>
      <c r="K75" s="27">
        <v>53</v>
      </c>
      <c r="L75" s="26">
        <v>53</v>
      </c>
      <c r="M75" s="52">
        <v>6</v>
      </c>
      <c r="N75" s="27">
        <v>61</v>
      </c>
      <c r="O75" s="27">
        <v>65</v>
      </c>
      <c r="P75" s="27">
        <v>68</v>
      </c>
      <c r="Q75" s="26">
        <v>68</v>
      </c>
      <c r="R75" s="52">
        <v>6</v>
      </c>
      <c r="S75" s="25">
        <v>121</v>
      </c>
      <c r="T75" s="51">
        <v>6</v>
      </c>
    </row>
    <row r="76" spans="1:20" ht="21" customHeight="1">
      <c r="A76" s="32">
        <v>122</v>
      </c>
      <c r="B76" s="31" t="s">
        <v>400</v>
      </c>
      <c r="C76" s="31" t="s">
        <v>401</v>
      </c>
      <c r="D76" s="19"/>
      <c r="E76" s="29" t="s">
        <v>389</v>
      </c>
      <c r="F76" s="30">
        <v>60.9</v>
      </c>
      <c r="G76" s="29" t="s">
        <v>22</v>
      </c>
      <c r="H76" s="28" t="s">
        <v>121</v>
      </c>
      <c r="I76" s="27">
        <v>45</v>
      </c>
      <c r="J76" s="27">
        <v>48</v>
      </c>
      <c r="K76" s="27">
        <v>50</v>
      </c>
      <c r="L76" s="26">
        <v>50</v>
      </c>
      <c r="M76" s="52">
        <v>7</v>
      </c>
      <c r="N76" s="27">
        <v>55</v>
      </c>
      <c r="O76" s="27">
        <v>-60</v>
      </c>
      <c r="P76" s="27">
        <v>60</v>
      </c>
      <c r="Q76" s="26">
        <v>60</v>
      </c>
      <c r="R76" s="52">
        <v>7</v>
      </c>
      <c r="S76" s="25">
        <v>110</v>
      </c>
      <c r="T76" s="51">
        <v>7</v>
      </c>
    </row>
    <row r="77" spans="1:11" ht="7.5" customHeight="1">
      <c r="A77" s="54"/>
      <c r="B77" s="54"/>
      <c r="C77" s="54"/>
      <c r="D77" s="54"/>
      <c r="E77" s="54"/>
      <c r="F77" s="54"/>
      <c r="G77" s="54"/>
      <c r="H77" s="54"/>
      <c r="I77" s="54"/>
      <c r="J77" s="55"/>
      <c r="K77" s="56"/>
    </row>
    <row r="78" spans="1:23" ht="21.75" customHeight="1">
      <c r="A78" s="57" t="s">
        <v>402</v>
      </c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  <c r="U78" s="1"/>
      <c r="V78" s="1"/>
      <c r="W78" s="1"/>
    </row>
    <row r="79" spans="1:20" ht="21" customHeight="1">
      <c r="A79" s="32">
        <v>157</v>
      </c>
      <c r="B79" s="31" t="s">
        <v>403</v>
      </c>
      <c r="C79" s="31" t="s">
        <v>404</v>
      </c>
      <c r="D79" s="19"/>
      <c r="E79" s="29" t="s">
        <v>402</v>
      </c>
      <c r="F79" s="30">
        <v>70.2</v>
      </c>
      <c r="G79" s="29" t="s">
        <v>120</v>
      </c>
      <c r="H79" s="28" t="s">
        <v>116</v>
      </c>
      <c r="I79" s="27">
        <v>75</v>
      </c>
      <c r="J79" s="27">
        <v>-78</v>
      </c>
      <c r="K79" s="27">
        <v>78</v>
      </c>
      <c r="L79" s="26">
        <v>78</v>
      </c>
      <c r="M79" s="52">
        <v>1</v>
      </c>
      <c r="N79" s="27">
        <v>83</v>
      </c>
      <c r="O79" s="27">
        <v>85</v>
      </c>
      <c r="P79" s="27">
        <v>-88</v>
      </c>
      <c r="Q79" s="26">
        <v>85</v>
      </c>
      <c r="R79" s="52">
        <v>1</v>
      </c>
      <c r="S79" s="25">
        <v>163</v>
      </c>
      <c r="T79" s="51">
        <v>1</v>
      </c>
    </row>
    <row r="80" spans="1:20" ht="21" customHeight="1">
      <c r="A80" s="32">
        <v>40</v>
      </c>
      <c r="B80" s="31" t="s">
        <v>405</v>
      </c>
      <c r="C80" s="31" t="s">
        <v>406</v>
      </c>
      <c r="D80" s="19"/>
      <c r="E80" s="29" t="s">
        <v>402</v>
      </c>
      <c r="F80" s="30">
        <v>69.85</v>
      </c>
      <c r="G80" s="29" t="s">
        <v>54</v>
      </c>
      <c r="H80" s="28" t="s">
        <v>121</v>
      </c>
      <c r="I80" s="27">
        <v>56</v>
      </c>
      <c r="J80" s="27">
        <v>60</v>
      </c>
      <c r="K80" s="27">
        <v>-63</v>
      </c>
      <c r="L80" s="26">
        <v>60</v>
      </c>
      <c r="M80" s="52">
        <v>2</v>
      </c>
      <c r="N80" s="27">
        <v>75</v>
      </c>
      <c r="O80" s="27">
        <v>80</v>
      </c>
      <c r="P80" s="27">
        <v>-83</v>
      </c>
      <c r="Q80" s="26">
        <v>80</v>
      </c>
      <c r="R80" s="52">
        <v>2</v>
      </c>
      <c r="S80" s="25">
        <v>140</v>
      </c>
      <c r="T80" s="51">
        <v>2</v>
      </c>
    </row>
    <row r="81" spans="1:20" ht="21" customHeight="1">
      <c r="A81" s="32">
        <v>98</v>
      </c>
      <c r="B81" s="31" t="s">
        <v>39</v>
      </c>
      <c r="C81" s="31" t="s">
        <v>273</v>
      </c>
      <c r="D81" s="19"/>
      <c r="E81" s="29" t="s">
        <v>402</v>
      </c>
      <c r="F81" s="30">
        <v>69.75</v>
      </c>
      <c r="G81" s="29" t="s">
        <v>41</v>
      </c>
      <c r="H81" s="28" t="s">
        <v>121</v>
      </c>
      <c r="I81" s="27">
        <v>50</v>
      </c>
      <c r="J81" s="27">
        <v>53</v>
      </c>
      <c r="K81" s="27">
        <v>55</v>
      </c>
      <c r="L81" s="26">
        <v>55</v>
      </c>
      <c r="M81" s="52">
        <v>3</v>
      </c>
      <c r="N81" s="27">
        <v>63</v>
      </c>
      <c r="O81" s="27">
        <v>67</v>
      </c>
      <c r="P81" s="27">
        <v>70</v>
      </c>
      <c r="Q81" s="26">
        <v>70</v>
      </c>
      <c r="R81" s="52">
        <v>3</v>
      </c>
      <c r="S81" s="25">
        <v>125</v>
      </c>
      <c r="T81" s="51">
        <v>3</v>
      </c>
    </row>
    <row r="82" spans="1:11" ht="7.5" customHeight="1">
      <c r="A82" s="54"/>
      <c r="B82" s="54"/>
      <c r="C82" s="54"/>
      <c r="D82" s="54"/>
      <c r="E82" s="54"/>
      <c r="F82" s="54"/>
      <c r="G82" s="54"/>
      <c r="H82" s="54"/>
      <c r="I82" s="54"/>
      <c r="J82" s="55"/>
      <c r="K82" s="56"/>
    </row>
    <row r="83" spans="1:23" ht="21.75" customHeight="1">
      <c r="A83" s="57" t="s">
        <v>407</v>
      </c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1"/>
      <c r="V83" s="1"/>
      <c r="W83" s="1"/>
    </row>
    <row r="84" spans="1:20" ht="21" customHeight="1">
      <c r="A84" s="32">
        <v>14</v>
      </c>
      <c r="B84" s="31" t="s">
        <v>408</v>
      </c>
      <c r="C84" s="31" t="s">
        <v>409</v>
      </c>
      <c r="D84" s="19"/>
      <c r="E84" s="29" t="s">
        <v>407</v>
      </c>
      <c r="F84" s="30">
        <v>71.25</v>
      </c>
      <c r="G84" s="29" t="s">
        <v>381</v>
      </c>
      <c r="H84" s="28" t="s">
        <v>121</v>
      </c>
      <c r="I84" s="27">
        <v>59</v>
      </c>
      <c r="J84" s="27">
        <v>62</v>
      </c>
      <c r="K84" s="27">
        <v>64</v>
      </c>
      <c r="L84" s="26">
        <v>64</v>
      </c>
      <c r="M84" s="52">
        <v>2</v>
      </c>
      <c r="N84" s="27">
        <v>82</v>
      </c>
      <c r="O84" s="27">
        <v>85</v>
      </c>
      <c r="P84" s="27">
        <v>90</v>
      </c>
      <c r="Q84" s="26">
        <v>90</v>
      </c>
      <c r="R84" s="52">
        <v>1</v>
      </c>
      <c r="S84" s="25">
        <v>154</v>
      </c>
      <c r="T84" s="51">
        <v>1</v>
      </c>
    </row>
    <row r="85" spans="1:20" ht="21" customHeight="1">
      <c r="A85" s="32">
        <v>67</v>
      </c>
      <c r="B85" s="31" t="s">
        <v>410</v>
      </c>
      <c r="C85" s="31" t="s">
        <v>411</v>
      </c>
      <c r="D85" s="19"/>
      <c r="E85" s="29" t="s">
        <v>407</v>
      </c>
      <c r="F85" s="30">
        <v>75.2</v>
      </c>
      <c r="G85" s="29" t="s">
        <v>27</v>
      </c>
      <c r="H85" s="28" t="s">
        <v>121</v>
      </c>
      <c r="I85" s="27">
        <v>-61</v>
      </c>
      <c r="J85" s="27">
        <v>63</v>
      </c>
      <c r="K85" s="27">
        <v>65</v>
      </c>
      <c r="L85" s="26">
        <v>65</v>
      </c>
      <c r="M85" s="52">
        <v>1</v>
      </c>
      <c r="N85" s="27">
        <v>80</v>
      </c>
      <c r="O85" s="27">
        <v>83</v>
      </c>
      <c r="P85" s="27">
        <v>-86</v>
      </c>
      <c r="Q85" s="26">
        <v>83</v>
      </c>
      <c r="R85" s="52">
        <v>2</v>
      </c>
      <c r="S85" s="25">
        <v>148</v>
      </c>
      <c r="T85" s="51">
        <v>2</v>
      </c>
    </row>
    <row r="86" spans="1:11" ht="7.5" customHeight="1">
      <c r="A86" s="54"/>
      <c r="B86" s="54"/>
      <c r="C86" s="54"/>
      <c r="D86" s="54"/>
      <c r="E86" s="54"/>
      <c r="F86" s="54"/>
      <c r="G86" s="54"/>
      <c r="H86" s="54"/>
      <c r="I86" s="54"/>
      <c r="J86" s="55"/>
      <c r="K86" s="56"/>
    </row>
    <row r="87" spans="1:23" ht="21.75" customHeight="1">
      <c r="A87" s="57" t="s">
        <v>412</v>
      </c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1"/>
      <c r="V87" s="1"/>
      <c r="W87" s="1"/>
    </row>
    <row r="88" spans="1:20" ht="21" customHeight="1">
      <c r="A88" s="32">
        <v>48</v>
      </c>
      <c r="B88" s="31" t="s">
        <v>367</v>
      </c>
      <c r="C88" s="31" t="s">
        <v>368</v>
      </c>
      <c r="D88" s="19"/>
      <c r="E88" s="29" t="s">
        <v>412</v>
      </c>
      <c r="F88" s="30">
        <v>80.6</v>
      </c>
      <c r="G88" s="29" t="s">
        <v>48</v>
      </c>
      <c r="H88" s="28" t="s">
        <v>28</v>
      </c>
      <c r="I88" s="27">
        <v>52</v>
      </c>
      <c r="J88" s="27">
        <v>55</v>
      </c>
      <c r="K88" s="27">
        <v>-58</v>
      </c>
      <c r="L88" s="26">
        <v>55</v>
      </c>
      <c r="M88" s="52">
        <v>1</v>
      </c>
      <c r="N88" s="27">
        <v>63</v>
      </c>
      <c r="O88" s="27">
        <v>68</v>
      </c>
      <c r="P88" s="27">
        <v>73</v>
      </c>
      <c r="Q88" s="26">
        <v>73</v>
      </c>
      <c r="R88" s="52">
        <v>1</v>
      </c>
      <c r="S88" s="25">
        <v>128</v>
      </c>
      <c r="T88" s="51">
        <v>1</v>
      </c>
    </row>
    <row r="89" spans="1:11" ht="7.5" customHeight="1">
      <c r="A89" s="54"/>
      <c r="B89" s="54"/>
      <c r="C89" s="54"/>
      <c r="D89" s="54"/>
      <c r="E89" s="54"/>
      <c r="F89" s="54"/>
      <c r="G89" s="54"/>
      <c r="H89" s="54"/>
      <c r="I89" s="54"/>
      <c r="J89" s="55"/>
      <c r="K89" s="56"/>
    </row>
    <row r="90" spans="1:23" ht="21.75" customHeight="1">
      <c r="A90" s="57" t="s">
        <v>413</v>
      </c>
      <c r="B90" s="58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  <c r="U90" s="1"/>
      <c r="V90" s="1"/>
      <c r="W90" s="1"/>
    </row>
    <row r="91" spans="1:20" ht="21" customHeight="1">
      <c r="A91" s="32">
        <v>172</v>
      </c>
      <c r="B91" s="31" t="s">
        <v>105</v>
      </c>
      <c r="C91" s="31" t="s">
        <v>414</v>
      </c>
      <c r="D91" s="19"/>
      <c r="E91" s="29" t="s">
        <v>413</v>
      </c>
      <c r="F91" s="30">
        <v>111.4</v>
      </c>
      <c r="G91" s="29" t="s">
        <v>107</v>
      </c>
      <c r="H91" s="28" t="s">
        <v>116</v>
      </c>
      <c r="I91" s="27">
        <v>75</v>
      </c>
      <c r="J91" s="27">
        <v>78</v>
      </c>
      <c r="K91" s="27">
        <v>82</v>
      </c>
      <c r="L91" s="26">
        <v>82</v>
      </c>
      <c r="M91" s="52">
        <v>1</v>
      </c>
      <c r="N91" s="27">
        <v>-90</v>
      </c>
      <c r="O91" s="27">
        <v>90</v>
      </c>
      <c r="P91" s="27">
        <v>-100</v>
      </c>
      <c r="Q91" s="26">
        <v>90</v>
      </c>
      <c r="R91" s="52">
        <v>1</v>
      </c>
      <c r="S91" s="25">
        <v>172</v>
      </c>
      <c r="T91" s="51">
        <v>1</v>
      </c>
    </row>
    <row r="92" spans="1:20" ht="21" customHeight="1">
      <c r="A92" s="32">
        <v>132</v>
      </c>
      <c r="B92" s="31" t="s">
        <v>415</v>
      </c>
      <c r="C92" s="31" t="s">
        <v>416</v>
      </c>
      <c r="D92" s="19"/>
      <c r="E92" s="29" t="s">
        <v>413</v>
      </c>
      <c r="F92" s="30">
        <v>95.4</v>
      </c>
      <c r="G92" s="29" t="s">
        <v>178</v>
      </c>
      <c r="H92" s="28" t="s">
        <v>121</v>
      </c>
      <c r="I92" s="27">
        <v>69</v>
      </c>
      <c r="J92" s="27">
        <v>71</v>
      </c>
      <c r="K92" s="27">
        <v>-76</v>
      </c>
      <c r="L92" s="26">
        <v>71</v>
      </c>
      <c r="M92" s="52">
        <v>2</v>
      </c>
      <c r="N92" s="27">
        <v>77</v>
      </c>
      <c r="O92" s="27">
        <v>82</v>
      </c>
      <c r="P92" s="27">
        <v>84</v>
      </c>
      <c r="Q92" s="26">
        <v>84</v>
      </c>
      <c r="R92" s="52">
        <v>2</v>
      </c>
      <c r="S92" s="25">
        <v>155</v>
      </c>
      <c r="T92" s="51">
        <v>2</v>
      </c>
    </row>
    <row r="93" spans="1:20" ht="21" customHeight="1">
      <c r="A93" s="32">
        <v>95</v>
      </c>
      <c r="B93" s="31" t="s">
        <v>417</v>
      </c>
      <c r="C93" s="31" t="s">
        <v>418</v>
      </c>
      <c r="D93" s="19"/>
      <c r="E93" s="29" t="s">
        <v>413</v>
      </c>
      <c r="F93" s="30">
        <v>94.25</v>
      </c>
      <c r="G93" s="29" t="s">
        <v>99</v>
      </c>
      <c r="H93" s="28" t="s">
        <v>121</v>
      </c>
      <c r="I93" s="27">
        <v>63</v>
      </c>
      <c r="J93" s="27">
        <v>-67</v>
      </c>
      <c r="K93" s="27">
        <v>70</v>
      </c>
      <c r="L93" s="26">
        <v>70</v>
      </c>
      <c r="M93" s="52">
        <v>3</v>
      </c>
      <c r="N93" s="27">
        <v>76</v>
      </c>
      <c r="O93" s="27">
        <v>-81</v>
      </c>
      <c r="P93" s="27">
        <v>-84</v>
      </c>
      <c r="Q93" s="26">
        <v>76</v>
      </c>
      <c r="R93" s="52">
        <v>3</v>
      </c>
      <c r="S93" s="25">
        <v>146</v>
      </c>
      <c r="T93" s="51">
        <v>3</v>
      </c>
    </row>
    <row r="94" spans="1:11" ht="7.5" customHeight="1">
      <c r="A94" s="54"/>
      <c r="B94" s="54"/>
      <c r="C94" s="54"/>
      <c r="D94" s="54"/>
      <c r="E94" s="54"/>
      <c r="F94" s="54"/>
      <c r="G94" s="54"/>
      <c r="H94" s="54"/>
      <c r="I94" s="54"/>
      <c r="J94" s="55"/>
      <c r="K94" s="56"/>
    </row>
    <row r="95" spans="1:23" ht="21.75" customHeight="1">
      <c r="A95" s="57" t="s">
        <v>419</v>
      </c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/>
      <c r="U95" s="1"/>
      <c r="V95" s="1"/>
      <c r="W95" s="1"/>
    </row>
    <row r="96" spans="1:20" ht="21" customHeight="1">
      <c r="A96" s="32">
        <v>205</v>
      </c>
      <c r="B96" s="31" t="s">
        <v>138</v>
      </c>
      <c r="C96" s="31" t="s">
        <v>328</v>
      </c>
      <c r="D96" s="19"/>
      <c r="E96" s="29" t="s">
        <v>419</v>
      </c>
      <c r="F96" s="30">
        <v>48.45</v>
      </c>
      <c r="G96" s="29" t="s">
        <v>140</v>
      </c>
      <c r="H96" s="28" t="s">
        <v>23</v>
      </c>
      <c r="I96" s="27">
        <v>58</v>
      </c>
      <c r="J96" s="27">
        <v>63</v>
      </c>
      <c r="K96" s="27">
        <v>66</v>
      </c>
      <c r="L96" s="26">
        <v>66</v>
      </c>
      <c r="M96" s="52">
        <v>1</v>
      </c>
      <c r="N96" s="27">
        <v>-78</v>
      </c>
      <c r="O96" s="27">
        <v>78</v>
      </c>
      <c r="P96" s="27">
        <v>82</v>
      </c>
      <c r="Q96" s="26">
        <v>82</v>
      </c>
      <c r="R96" s="52">
        <v>1</v>
      </c>
      <c r="S96" s="25">
        <v>148</v>
      </c>
      <c r="T96" s="51">
        <v>1</v>
      </c>
    </row>
    <row r="97" spans="1:20" ht="21" customHeight="1">
      <c r="A97" s="32">
        <v>146</v>
      </c>
      <c r="B97" s="31" t="s">
        <v>420</v>
      </c>
      <c r="C97" s="31" t="s">
        <v>421</v>
      </c>
      <c r="D97" s="19"/>
      <c r="E97" s="29" t="s">
        <v>419</v>
      </c>
      <c r="F97" s="30">
        <v>48.75</v>
      </c>
      <c r="G97" s="29" t="s">
        <v>37</v>
      </c>
      <c r="H97" s="28" t="s">
        <v>186</v>
      </c>
      <c r="I97" s="27">
        <v>51</v>
      </c>
      <c r="J97" s="27">
        <v>54</v>
      </c>
      <c r="K97" s="27">
        <v>-56</v>
      </c>
      <c r="L97" s="26">
        <v>54</v>
      </c>
      <c r="M97" s="52">
        <v>2</v>
      </c>
      <c r="N97" s="27">
        <v>-66</v>
      </c>
      <c r="O97" s="27">
        <v>66</v>
      </c>
      <c r="P97" s="27">
        <v>68</v>
      </c>
      <c r="Q97" s="26">
        <v>68</v>
      </c>
      <c r="R97" s="52">
        <v>2</v>
      </c>
      <c r="S97" s="25">
        <v>122</v>
      </c>
      <c r="T97" s="51">
        <v>2</v>
      </c>
    </row>
    <row r="98" spans="1:20" ht="21" customHeight="1">
      <c r="A98" s="32">
        <v>138</v>
      </c>
      <c r="B98" s="31" t="s">
        <v>422</v>
      </c>
      <c r="C98" s="31" t="s">
        <v>423</v>
      </c>
      <c r="D98" s="19"/>
      <c r="E98" s="29" t="s">
        <v>419</v>
      </c>
      <c r="F98" s="30">
        <v>47.85</v>
      </c>
      <c r="G98" s="29" t="s">
        <v>99</v>
      </c>
      <c r="H98" s="28" t="s">
        <v>194</v>
      </c>
      <c r="I98" s="27">
        <v>-48</v>
      </c>
      <c r="J98" s="27">
        <v>48</v>
      </c>
      <c r="K98" s="27">
        <v>-52</v>
      </c>
      <c r="L98" s="26">
        <v>48</v>
      </c>
      <c r="M98" s="52">
        <v>3</v>
      </c>
      <c r="N98" s="27">
        <v>61</v>
      </c>
      <c r="O98" s="27">
        <v>65</v>
      </c>
      <c r="P98" s="27">
        <v>-70</v>
      </c>
      <c r="Q98" s="26">
        <v>65</v>
      </c>
      <c r="R98" s="52">
        <v>3</v>
      </c>
      <c r="S98" s="25">
        <v>113</v>
      </c>
      <c r="T98" s="51">
        <v>3</v>
      </c>
    </row>
    <row r="99" spans="1:11" ht="7.5" customHeight="1">
      <c r="A99" s="54"/>
      <c r="B99" s="54"/>
      <c r="C99" s="54"/>
      <c r="D99" s="54"/>
      <c r="E99" s="54"/>
      <c r="F99" s="54"/>
      <c r="G99" s="54"/>
      <c r="H99" s="54"/>
      <c r="I99" s="54"/>
      <c r="J99" s="55"/>
      <c r="K99" s="56"/>
    </row>
    <row r="100" spans="1:23" ht="21.75" customHeight="1">
      <c r="A100" s="57" t="s">
        <v>424</v>
      </c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/>
      <c r="U100" s="1"/>
      <c r="V100" s="1"/>
      <c r="W100" s="1"/>
    </row>
    <row r="101" spans="1:20" ht="21" customHeight="1">
      <c r="A101" s="32">
        <v>136</v>
      </c>
      <c r="B101" s="31" t="s">
        <v>425</v>
      </c>
      <c r="C101" s="31" t="s">
        <v>426</v>
      </c>
      <c r="D101" s="19"/>
      <c r="E101" s="29" t="s">
        <v>424</v>
      </c>
      <c r="F101" s="30">
        <v>54.75</v>
      </c>
      <c r="G101" s="29" t="s">
        <v>37</v>
      </c>
      <c r="H101" s="28" t="s">
        <v>183</v>
      </c>
      <c r="I101" s="27">
        <v>-67</v>
      </c>
      <c r="J101" s="27">
        <v>69</v>
      </c>
      <c r="K101" s="27">
        <v>-72</v>
      </c>
      <c r="L101" s="26">
        <v>69</v>
      </c>
      <c r="M101" s="52">
        <v>2</v>
      </c>
      <c r="N101" s="27">
        <v>86</v>
      </c>
      <c r="O101" s="27">
        <v>90</v>
      </c>
      <c r="P101" s="27">
        <v>-94</v>
      </c>
      <c r="Q101" s="26">
        <v>90</v>
      </c>
      <c r="R101" s="52">
        <v>1</v>
      </c>
      <c r="S101" s="25">
        <v>159</v>
      </c>
      <c r="T101" s="51">
        <v>1</v>
      </c>
    </row>
    <row r="102" spans="1:20" ht="21" customHeight="1">
      <c r="A102" s="32">
        <v>5</v>
      </c>
      <c r="B102" s="31" t="s">
        <v>377</v>
      </c>
      <c r="C102" s="31" t="s">
        <v>378</v>
      </c>
      <c r="D102" s="19"/>
      <c r="E102" s="29" t="s">
        <v>424</v>
      </c>
      <c r="F102" s="30">
        <v>53.15</v>
      </c>
      <c r="G102" s="29" t="s">
        <v>83</v>
      </c>
      <c r="H102" s="28" t="s">
        <v>116</v>
      </c>
      <c r="I102" s="27">
        <v>65</v>
      </c>
      <c r="J102" s="27">
        <v>67</v>
      </c>
      <c r="K102" s="27">
        <v>70</v>
      </c>
      <c r="L102" s="26">
        <v>70</v>
      </c>
      <c r="M102" s="52">
        <v>1</v>
      </c>
      <c r="N102" s="27">
        <v>86</v>
      </c>
      <c r="O102" s="27">
        <v>88</v>
      </c>
      <c r="P102" s="27">
        <v>-91</v>
      </c>
      <c r="Q102" s="26">
        <v>88</v>
      </c>
      <c r="R102" s="52">
        <v>2</v>
      </c>
      <c r="S102" s="25">
        <v>158</v>
      </c>
      <c r="T102" s="51">
        <v>2</v>
      </c>
    </row>
    <row r="103" spans="1:20" ht="21" customHeight="1">
      <c r="A103" s="32">
        <v>27</v>
      </c>
      <c r="B103" s="31" t="s">
        <v>355</v>
      </c>
      <c r="C103" s="31" t="s">
        <v>427</v>
      </c>
      <c r="D103" s="19"/>
      <c r="E103" s="29" t="s">
        <v>424</v>
      </c>
      <c r="F103" s="30">
        <v>52.8</v>
      </c>
      <c r="G103" s="29" t="s">
        <v>115</v>
      </c>
      <c r="H103" s="28" t="s">
        <v>186</v>
      </c>
      <c r="I103" s="27">
        <v>66</v>
      </c>
      <c r="J103" s="27">
        <v>68</v>
      </c>
      <c r="K103" s="27">
        <v>-71</v>
      </c>
      <c r="L103" s="26">
        <v>68</v>
      </c>
      <c r="M103" s="52">
        <v>3</v>
      </c>
      <c r="N103" s="27">
        <v>83</v>
      </c>
      <c r="O103" s="27">
        <v>-87</v>
      </c>
      <c r="P103" s="27">
        <v>-89</v>
      </c>
      <c r="Q103" s="26">
        <v>83</v>
      </c>
      <c r="R103" s="52">
        <v>4</v>
      </c>
      <c r="S103" s="25">
        <v>151</v>
      </c>
      <c r="T103" s="51">
        <v>3</v>
      </c>
    </row>
    <row r="104" spans="1:20" ht="21" customHeight="1">
      <c r="A104" s="32">
        <v>191</v>
      </c>
      <c r="B104" s="31" t="s">
        <v>379</v>
      </c>
      <c r="C104" s="31" t="s">
        <v>380</v>
      </c>
      <c r="D104" s="19"/>
      <c r="E104" s="29" t="s">
        <v>424</v>
      </c>
      <c r="F104" s="30">
        <v>53.1</v>
      </c>
      <c r="G104" s="29" t="s">
        <v>381</v>
      </c>
      <c r="H104" s="28" t="s">
        <v>116</v>
      </c>
      <c r="I104" s="27">
        <v>-64</v>
      </c>
      <c r="J104" s="27">
        <v>64</v>
      </c>
      <c r="K104" s="27">
        <v>-67</v>
      </c>
      <c r="L104" s="26">
        <v>64</v>
      </c>
      <c r="M104" s="52">
        <v>4</v>
      </c>
      <c r="N104" s="27">
        <v>79</v>
      </c>
      <c r="O104" s="27">
        <v>84</v>
      </c>
      <c r="P104" s="27">
        <v>-86</v>
      </c>
      <c r="Q104" s="26">
        <v>84</v>
      </c>
      <c r="R104" s="52">
        <v>3</v>
      </c>
      <c r="S104" s="25">
        <v>148</v>
      </c>
      <c r="T104" s="51">
        <v>4</v>
      </c>
    </row>
    <row r="105" spans="1:20" ht="21" customHeight="1">
      <c r="A105" s="32">
        <v>1</v>
      </c>
      <c r="B105" s="31" t="s">
        <v>334</v>
      </c>
      <c r="C105" s="31" t="s">
        <v>335</v>
      </c>
      <c r="D105" s="19"/>
      <c r="E105" s="29" t="s">
        <v>424</v>
      </c>
      <c r="F105" s="30">
        <v>51.4</v>
      </c>
      <c r="G105" s="29" t="s">
        <v>140</v>
      </c>
      <c r="H105" s="28" t="s">
        <v>23</v>
      </c>
      <c r="I105" s="27">
        <v>59</v>
      </c>
      <c r="J105" s="27">
        <v>-66</v>
      </c>
      <c r="K105" s="27">
        <v>-67</v>
      </c>
      <c r="L105" s="26">
        <v>59</v>
      </c>
      <c r="M105" s="52">
        <v>5</v>
      </c>
      <c r="N105" s="27">
        <v>78</v>
      </c>
      <c r="O105" s="27">
        <v>83</v>
      </c>
      <c r="P105" s="27">
        <v>-86</v>
      </c>
      <c r="Q105" s="26">
        <v>83</v>
      </c>
      <c r="R105" s="52">
        <v>5</v>
      </c>
      <c r="S105" s="25">
        <v>142</v>
      </c>
      <c r="T105" s="51">
        <v>5</v>
      </c>
    </row>
    <row r="106" spans="1:11" ht="7.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5"/>
      <c r="K106" s="56"/>
    </row>
    <row r="107" spans="1:23" ht="21.75" customHeight="1">
      <c r="A107" s="57" t="s">
        <v>428</v>
      </c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0"/>
      <c r="U107" s="1"/>
      <c r="V107" s="1"/>
      <c r="W107" s="1"/>
    </row>
    <row r="108" spans="1:20" ht="21" customHeight="1">
      <c r="A108" s="32">
        <v>49</v>
      </c>
      <c r="B108" s="31" t="s">
        <v>385</v>
      </c>
      <c r="C108" s="31" t="s">
        <v>386</v>
      </c>
      <c r="D108" s="19"/>
      <c r="E108" s="29" t="s">
        <v>428</v>
      </c>
      <c r="F108" s="30">
        <v>57.7</v>
      </c>
      <c r="G108" s="29" t="s">
        <v>381</v>
      </c>
      <c r="H108" s="28" t="s">
        <v>121</v>
      </c>
      <c r="I108" s="27">
        <v>78</v>
      </c>
      <c r="J108" s="27">
        <v>82</v>
      </c>
      <c r="K108" s="27">
        <v>84</v>
      </c>
      <c r="L108" s="26">
        <v>84</v>
      </c>
      <c r="M108" s="52">
        <v>1</v>
      </c>
      <c r="N108" s="27">
        <v>98</v>
      </c>
      <c r="O108" s="27">
        <v>-101</v>
      </c>
      <c r="P108" s="27">
        <v>102</v>
      </c>
      <c r="Q108" s="26">
        <v>102</v>
      </c>
      <c r="R108" s="52">
        <v>1</v>
      </c>
      <c r="S108" s="25">
        <v>186</v>
      </c>
      <c r="T108" s="51">
        <v>1</v>
      </c>
    </row>
    <row r="109" spans="1:20" ht="21" customHeight="1">
      <c r="A109" s="32">
        <v>117</v>
      </c>
      <c r="B109" s="31" t="s">
        <v>429</v>
      </c>
      <c r="C109" s="31" t="s">
        <v>356</v>
      </c>
      <c r="D109" s="19"/>
      <c r="E109" s="29" t="s">
        <v>428</v>
      </c>
      <c r="F109" s="30">
        <v>57.15</v>
      </c>
      <c r="G109" s="29" t="s">
        <v>37</v>
      </c>
      <c r="H109" s="28" t="s">
        <v>183</v>
      </c>
      <c r="I109" s="27">
        <v>68</v>
      </c>
      <c r="J109" s="27">
        <v>70</v>
      </c>
      <c r="K109" s="27">
        <v>-72</v>
      </c>
      <c r="L109" s="26">
        <v>70</v>
      </c>
      <c r="M109" s="52">
        <v>2</v>
      </c>
      <c r="N109" s="27">
        <v>85</v>
      </c>
      <c r="O109" s="27">
        <v>88</v>
      </c>
      <c r="P109" s="27">
        <v>90</v>
      </c>
      <c r="Q109" s="26">
        <v>90</v>
      </c>
      <c r="R109" s="52">
        <v>2</v>
      </c>
      <c r="S109" s="25">
        <v>160</v>
      </c>
      <c r="T109" s="51">
        <v>2</v>
      </c>
    </row>
    <row r="110" spans="1:20" ht="21" customHeight="1">
      <c r="A110" s="32">
        <v>107</v>
      </c>
      <c r="B110" s="31" t="s">
        <v>430</v>
      </c>
      <c r="C110" s="31" t="s">
        <v>431</v>
      </c>
      <c r="D110" s="19"/>
      <c r="E110" s="29" t="s">
        <v>428</v>
      </c>
      <c r="F110" s="30">
        <v>57.85</v>
      </c>
      <c r="G110" s="29" t="s">
        <v>120</v>
      </c>
      <c r="H110" s="28" t="s">
        <v>183</v>
      </c>
      <c r="I110" s="27">
        <v>-65</v>
      </c>
      <c r="J110" s="27">
        <v>65</v>
      </c>
      <c r="K110" s="27">
        <v>-67</v>
      </c>
      <c r="L110" s="26">
        <v>65</v>
      </c>
      <c r="M110" s="52">
        <v>3</v>
      </c>
      <c r="N110" s="27">
        <v>82</v>
      </c>
      <c r="O110" s="27">
        <v>85</v>
      </c>
      <c r="P110" s="27">
        <v>-87</v>
      </c>
      <c r="Q110" s="26">
        <v>85</v>
      </c>
      <c r="R110" s="52">
        <v>3</v>
      </c>
      <c r="S110" s="25">
        <v>150</v>
      </c>
      <c r="T110" s="51">
        <v>3</v>
      </c>
    </row>
    <row r="111" spans="1:20" ht="21" customHeight="1">
      <c r="A111" s="32">
        <v>164</v>
      </c>
      <c r="B111" s="31" t="s">
        <v>247</v>
      </c>
      <c r="C111" s="31" t="s">
        <v>342</v>
      </c>
      <c r="D111" s="19"/>
      <c r="E111" s="29" t="s">
        <v>428</v>
      </c>
      <c r="F111" s="30">
        <v>56.15</v>
      </c>
      <c r="G111" s="29" t="s">
        <v>83</v>
      </c>
      <c r="H111" s="28" t="s">
        <v>23</v>
      </c>
      <c r="I111" s="27">
        <v>57</v>
      </c>
      <c r="J111" s="27">
        <v>60</v>
      </c>
      <c r="K111" s="27">
        <v>-63</v>
      </c>
      <c r="L111" s="26">
        <v>60</v>
      </c>
      <c r="M111" s="52">
        <v>4</v>
      </c>
      <c r="N111" s="27">
        <v>76</v>
      </c>
      <c r="O111" s="27">
        <v>79</v>
      </c>
      <c r="P111" s="27">
        <v>-81</v>
      </c>
      <c r="Q111" s="26">
        <v>79</v>
      </c>
      <c r="R111" s="52">
        <v>4</v>
      </c>
      <c r="S111" s="25">
        <v>139</v>
      </c>
      <c r="T111" s="51">
        <v>4</v>
      </c>
    </row>
    <row r="112" spans="1:11" ht="7.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5"/>
      <c r="K112" s="56"/>
    </row>
    <row r="113" spans="1:23" ht="21.75" customHeight="1">
      <c r="A113" s="57" t="s">
        <v>432</v>
      </c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60"/>
      <c r="U113" s="1"/>
      <c r="V113" s="1"/>
      <c r="W113" s="1"/>
    </row>
    <row r="114" spans="1:20" ht="21" customHeight="1">
      <c r="A114" s="32">
        <v>3</v>
      </c>
      <c r="B114" s="31" t="s">
        <v>390</v>
      </c>
      <c r="C114" s="31" t="s">
        <v>391</v>
      </c>
      <c r="D114" s="19"/>
      <c r="E114" s="29" t="s">
        <v>432</v>
      </c>
      <c r="F114" s="30">
        <v>62.05</v>
      </c>
      <c r="G114" s="29" t="s">
        <v>74</v>
      </c>
      <c r="H114" s="28" t="s">
        <v>116</v>
      </c>
      <c r="I114" s="27">
        <v>83</v>
      </c>
      <c r="J114" s="27">
        <v>86</v>
      </c>
      <c r="K114" s="27">
        <v>-90</v>
      </c>
      <c r="L114" s="26">
        <v>86</v>
      </c>
      <c r="M114" s="52">
        <v>1</v>
      </c>
      <c r="N114" s="27">
        <v>97</v>
      </c>
      <c r="O114" s="27">
        <v>102</v>
      </c>
      <c r="P114" s="27">
        <v>106</v>
      </c>
      <c r="Q114" s="26">
        <v>106</v>
      </c>
      <c r="R114" s="52">
        <v>1</v>
      </c>
      <c r="S114" s="25">
        <v>192</v>
      </c>
      <c r="T114" s="51">
        <v>1</v>
      </c>
    </row>
    <row r="115" spans="1:20" ht="21" customHeight="1">
      <c r="A115" s="32">
        <v>90</v>
      </c>
      <c r="B115" s="31" t="s">
        <v>348</v>
      </c>
      <c r="C115" s="31" t="s">
        <v>349</v>
      </c>
      <c r="D115" s="19"/>
      <c r="E115" s="29" t="s">
        <v>432</v>
      </c>
      <c r="F115" s="30">
        <v>62.35</v>
      </c>
      <c r="G115" s="29" t="s">
        <v>22</v>
      </c>
      <c r="H115" s="28" t="s">
        <v>28</v>
      </c>
      <c r="I115" s="27">
        <v>68</v>
      </c>
      <c r="J115" s="27">
        <v>73</v>
      </c>
      <c r="K115" s="27">
        <v>75</v>
      </c>
      <c r="L115" s="26">
        <v>75</v>
      </c>
      <c r="M115" s="52">
        <v>2</v>
      </c>
      <c r="N115" s="27">
        <v>77</v>
      </c>
      <c r="O115" s="27">
        <v>83</v>
      </c>
      <c r="P115" s="27">
        <v>87</v>
      </c>
      <c r="Q115" s="26">
        <v>87</v>
      </c>
      <c r="R115" s="52">
        <v>2</v>
      </c>
      <c r="S115" s="25">
        <v>162</v>
      </c>
      <c r="T115" s="51">
        <v>2</v>
      </c>
    </row>
    <row r="116" spans="1:20" ht="21" customHeight="1">
      <c r="A116" s="32">
        <v>189</v>
      </c>
      <c r="B116" s="31" t="s">
        <v>180</v>
      </c>
      <c r="C116" s="31" t="s">
        <v>433</v>
      </c>
      <c r="D116" s="19"/>
      <c r="E116" s="29" t="s">
        <v>432</v>
      </c>
      <c r="F116" s="30">
        <v>62.6</v>
      </c>
      <c r="G116" s="29" t="s">
        <v>92</v>
      </c>
      <c r="H116" s="28" t="s">
        <v>183</v>
      </c>
      <c r="I116" s="27">
        <v>-68</v>
      </c>
      <c r="J116" s="27">
        <v>-68</v>
      </c>
      <c r="K116" s="27">
        <v>68</v>
      </c>
      <c r="L116" s="26">
        <v>68</v>
      </c>
      <c r="M116" s="52">
        <v>3</v>
      </c>
      <c r="N116" s="27">
        <v>85</v>
      </c>
      <c r="O116" s="27">
        <v>-88</v>
      </c>
      <c r="P116" s="27">
        <v>-88</v>
      </c>
      <c r="Q116" s="26">
        <v>85</v>
      </c>
      <c r="R116" s="52">
        <v>3</v>
      </c>
      <c r="S116" s="25">
        <v>153</v>
      </c>
      <c r="T116" s="51">
        <v>3</v>
      </c>
    </row>
    <row r="117" spans="1:20" ht="21" customHeight="1">
      <c r="A117" s="32">
        <v>206</v>
      </c>
      <c r="B117" s="31" t="s">
        <v>392</v>
      </c>
      <c r="C117" s="31" t="s">
        <v>393</v>
      </c>
      <c r="D117" s="19"/>
      <c r="E117" s="29" t="s">
        <v>432</v>
      </c>
      <c r="F117" s="30">
        <v>62.95</v>
      </c>
      <c r="G117" s="29" t="s">
        <v>74</v>
      </c>
      <c r="H117" s="28" t="s">
        <v>116</v>
      </c>
      <c r="I117" s="27">
        <v>63</v>
      </c>
      <c r="J117" s="27">
        <v>65</v>
      </c>
      <c r="K117" s="27">
        <v>66</v>
      </c>
      <c r="L117" s="26">
        <v>66</v>
      </c>
      <c r="M117" s="52">
        <v>4</v>
      </c>
      <c r="N117" s="27">
        <v>80</v>
      </c>
      <c r="O117" s="27">
        <v>84</v>
      </c>
      <c r="P117" s="27">
        <v>-87</v>
      </c>
      <c r="Q117" s="26">
        <v>84</v>
      </c>
      <c r="R117" s="52">
        <v>4</v>
      </c>
      <c r="S117" s="25">
        <v>150</v>
      </c>
      <c r="T117" s="51">
        <v>4</v>
      </c>
    </row>
    <row r="118" spans="1:11" ht="7.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5"/>
      <c r="K118" s="56"/>
    </row>
    <row r="119" spans="1:23" ht="21.75" customHeight="1">
      <c r="A119" s="57" t="s">
        <v>434</v>
      </c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60"/>
      <c r="U119" s="1"/>
      <c r="V119" s="1"/>
      <c r="W119" s="1"/>
    </row>
    <row r="120" spans="1:20" ht="21" customHeight="1">
      <c r="A120" s="32">
        <v>30</v>
      </c>
      <c r="B120" s="31" t="s">
        <v>435</v>
      </c>
      <c r="C120" s="31" t="s">
        <v>343</v>
      </c>
      <c r="D120" s="19"/>
      <c r="E120" s="29" t="s">
        <v>434</v>
      </c>
      <c r="F120" s="30">
        <v>65.9</v>
      </c>
      <c r="G120" s="29" t="s">
        <v>115</v>
      </c>
      <c r="H120" s="28" t="s">
        <v>186</v>
      </c>
      <c r="I120" s="27">
        <v>78</v>
      </c>
      <c r="J120" s="27">
        <v>-84</v>
      </c>
      <c r="K120" s="27">
        <v>86</v>
      </c>
      <c r="L120" s="26">
        <v>86</v>
      </c>
      <c r="M120" s="52">
        <v>1</v>
      </c>
      <c r="N120" s="27">
        <v>98</v>
      </c>
      <c r="O120" s="27">
        <v>105</v>
      </c>
      <c r="P120" s="27">
        <v>111</v>
      </c>
      <c r="Q120" s="26">
        <v>111</v>
      </c>
      <c r="R120" s="52">
        <v>1</v>
      </c>
      <c r="S120" s="25">
        <v>197</v>
      </c>
      <c r="T120" s="51">
        <v>1</v>
      </c>
    </row>
    <row r="121" spans="1:20" ht="21" customHeight="1">
      <c r="A121" s="32">
        <v>100</v>
      </c>
      <c r="B121" s="31" t="s">
        <v>436</v>
      </c>
      <c r="C121" s="31" t="s">
        <v>437</v>
      </c>
      <c r="D121" s="19"/>
      <c r="E121" s="29" t="s">
        <v>434</v>
      </c>
      <c r="F121" s="30">
        <v>70.55</v>
      </c>
      <c r="G121" s="29" t="s">
        <v>77</v>
      </c>
      <c r="H121" s="28" t="s">
        <v>186</v>
      </c>
      <c r="I121" s="27">
        <v>68</v>
      </c>
      <c r="J121" s="27">
        <v>-71</v>
      </c>
      <c r="K121" s="27">
        <v>71</v>
      </c>
      <c r="L121" s="26">
        <v>71</v>
      </c>
      <c r="M121" s="52">
        <v>2</v>
      </c>
      <c r="N121" s="27">
        <v>-85</v>
      </c>
      <c r="O121" s="27">
        <v>85</v>
      </c>
      <c r="P121" s="27">
        <v>-90</v>
      </c>
      <c r="Q121" s="26">
        <v>85</v>
      </c>
      <c r="R121" s="52">
        <v>2</v>
      </c>
      <c r="S121" s="25">
        <v>156</v>
      </c>
      <c r="T121" s="51">
        <v>2</v>
      </c>
    </row>
    <row r="122" spans="1:20" ht="21" customHeight="1">
      <c r="A122" s="32">
        <v>77</v>
      </c>
      <c r="B122" s="31" t="s">
        <v>438</v>
      </c>
      <c r="C122" s="31" t="s">
        <v>439</v>
      </c>
      <c r="D122" s="19"/>
      <c r="E122" s="29" t="s">
        <v>434</v>
      </c>
      <c r="F122" s="30">
        <v>64.25</v>
      </c>
      <c r="G122" s="29" t="s">
        <v>111</v>
      </c>
      <c r="H122" s="28" t="s">
        <v>183</v>
      </c>
      <c r="I122" s="27">
        <v>-55</v>
      </c>
      <c r="J122" s="27">
        <v>55</v>
      </c>
      <c r="K122" s="27">
        <v>60</v>
      </c>
      <c r="L122" s="26">
        <v>60</v>
      </c>
      <c r="M122" s="52">
        <v>3</v>
      </c>
      <c r="N122" s="27">
        <v>75</v>
      </c>
      <c r="O122" s="27">
        <v>-83</v>
      </c>
      <c r="P122" s="27">
        <v>-83</v>
      </c>
      <c r="Q122" s="26">
        <v>75</v>
      </c>
      <c r="R122" s="52">
        <v>3</v>
      </c>
      <c r="S122" s="25">
        <v>135</v>
      </c>
      <c r="T122" s="51">
        <v>3</v>
      </c>
    </row>
    <row r="123" spans="1:11" ht="7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5"/>
      <c r="K123" s="56"/>
    </row>
    <row r="124" spans="1:23" ht="21.75" customHeight="1">
      <c r="A124" s="57" t="s">
        <v>440</v>
      </c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0"/>
      <c r="U124" s="1"/>
      <c r="V124" s="1"/>
      <c r="W124" s="1"/>
    </row>
    <row r="125" spans="1:20" ht="21" customHeight="1">
      <c r="A125" s="32">
        <v>14</v>
      </c>
      <c r="B125" s="31" t="s">
        <v>408</v>
      </c>
      <c r="C125" s="31" t="s">
        <v>409</v>
      </c>
      <c r="D125" s="19"/>
      <c r="E125" s="29" t="s">
        <v>440</v>
      </c>
      <c r="F125" s="30">
        <v>71.25</v>
      </c>
      <c r="G125" s="29" t="s">
        <v>381</v>
      </c>
      <c r="H125" s="28" t="s">
        <v>121</v>
      </c>
      <c r="I125" s="27">
        <v>59</v>
      </c>
      <c r="J125" s="27">
        <v>62</v>
      </c>
      <c r="K125" s="27">
        <v>64</v>
      </c>
      <c r="L125" s="26">
        <v>64</v>
      </c>
      <c r="M125" s="52">
        <v>1</v>
      </c>
      <c r="N125" s="27">
        <v>82</v>
      </c>
      <c r="O125" s="27">
        <v>85</v>
      </c>
      <c r="P125" s="27">
        <v>90</v>
      </c>
      <c r="Q125" s="26">
        <v>90</v>
      </c>
      <c r="R125" s="52">
        <v>1</v>
      </c>
      <c r="S125" s="25">
        <v>154</v>
      </c>
      <c r="T125" s="51">
        <v>1</v>
      </c>
    </row>
    <row r="126" spans="1:20" ht="21" customHeight="1">
      <c r="A126" s="32">
        <v>167</v>
      </c>
      <c r="B126" s="31" t="s">
        <v>441</v>
      </c>
      <c r="C126" s="31" t="s">
        <v>427</v>
      </c>
      <c r="D126" s="19"/>
      <c r="E126" s="29" t="s">
        <v>440</v>
      </c>
      <c r="F126" s="30">
        <v>73.1</v>
      </c>
      <c r="G126" s="29" t="s">
        <v>37</v>
      </c>
      <c r="H126" s="28" t="s">
        <v>183</v>
      </c>
      <c r="I126" s="27">
        <v>47</v>
      </c>
      <c r="J126" s="27">
        <v>50</v>
      </c>
      <c r="K126" s="27">
        <v>-53</v>
      </c>
      <c r="L126" s="26">
        <v>50</v>
      </c>
      <c r="M126" s="52">
        <v>2</v>
      </c>
      <c r="N126" s="27">
        <v>67</v>
      </c>
      <c r="O126" s="27">
        <v>71</v>
      </c>
      <c r="P126" s="27">
        <v>-75</v>
      </c>
      <c r="Q126" s="26">
        <v>71</v>
      </c>
      <c r="R126" s="52">
        <v>2</v>
      </c>
      <c r="S126" s="25">
        <v>121</v>
      </c>
      <c r="T126" s="51">
        <v>2</v>
      </c>
    </row>
    <row r="127" spans="1:11" ht="7.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5"/>
      <c r="K127" s="56"/>
    </row>
    <row r="128" spans="1:23" ht="21.75" customHeight="1">
      <c r="A128" s="57" t="s">
        <v>442</v>
      </c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60"/>
      <c r="U128" s="1"/>
      <c r="V128" s="1"/>
      <c r="W128" s="1"/>
    </row>
    <row r="129" spans="1:20" ht="21" customHeight="1">
      <c r="A129" s="32">
        <v>11</v>
      </c>
      <c r="B129" s="31" t="s">
        <v>443</v>
      </c>
      <c r="C129" s="31" t="s">
        <v>363</v>
      </c>
      <c r="D129" s="19"/>
      <c r="E129" s="29" t="s">
        <v>442</v>
      </c>
      <c r="F129" s="30">
        <v>80.6</v>
      </c>
      <c r="G129" s="29" t="s">
        <v>354</v>
      </c>
      <c r="H129" s="28" t="s">
        <v>186</v>
      </c>
      <c r="I129" s="27">
        <v>60</v>
      </c>
      <c r="J129" s="27">
        <v>-63</v>
      </c>
      <c r="K129" s="27">
        <v>-63</v>
      </c>
      <c r="L129" s="26">
        <v>60</v>
      </c>
      <c r="M129" s="52">
        <v>1</v>
      </c>
      <c r="N129" s="27">
        <v>78</v>
      </c>
      <c r="O129" s="27">
        <v>81</v>
      </c>
      <c r="P129" s="27">
        <v>-84</v>
      </c>
      <c r="Q129" s="26">
        <v>81</v>
      </c>
      <c r="R129" s="52">
        <v>1</v>
      </c>
      <c r="S129" s="25">
        <v>141</v>
      </c>
      <c r="T129" s="51">
        <v>1</v>
      </c>
    </row>
    <row r="130" spans="1:11" ht="7.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5"/>
      <c r="K130" s="56"/>
    </row>
    <row r="131" spans="1:23" ht="21.75" customHeight="1">
      <c r="A131" s="57" t="s">
        <v>444</v>
      </c>
      <c r="B131" s="58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60"/>
      <c r="U131" s="1"/>
      <c r="V131" s="1"/>
      <c r="W131" s="1"/>
    </row>
    <row r="132" spans="1:20" ht="21" customHeight="1">
      <c r="A132" s="32">
        <v>172</v>
      </c>
      <c r="B132" s="31" t="s">
        <v>105</v>
      </c>
      <c r="C132" s="31" t="s">
        <v>414</v>
      </c>
      <c r="D132" s="19"/>
      <c r="E132" s="29" t="s">
        <v>444</v>
      </c>
      <c r="F132" s="30">
        <v>111.4</v>
      </c>
      <c r="G132" s="29" t="s">
        <v>107</v>
      </c>
      <c r="H132" s="28" t="s">
        <v>116</v>
      </c>
      <c r="I132" s="27">
        <v>75</v>
      </c>
      <c r="J132" s="27">
        <v>78</v>
      </c>
      <c r="K132" s="27">
        <v>82</v>
      </c>
      <c r="L132" s="26">
        <v>82</v>
      </c>
      <c r="M132" s="52">
        <v>1</v>
      </c>
      <c r="N132" s="27">
        <v>-90</v>
      </c>
      <c r="O132" s="27">
        <v>90</v>
      </c>
      <c r="P132" s="27">
        <v>-100</v>
      </c>
      <c r="Q132" s="26">
        <v>90</v>
      </c>
      <c r="R132" s="52">
        <v>1</v>
      </c>
      <c r="S132" s="25">
        <v>172</v>
      </c>
      <c r="T132" s="51">
        <v>1</v>
      </c>
    </row>
    <row r="133" spans="1:20" ht="21" customHeight="1">
      <c r="A133" s="32">
        <v>89</v>
      </c>
      <c r="B133" s="31" t="s">
        <v>445</v>
      </c>
      <c r="C133" s="31" t="s">
        <v>446</v>
      </c>
      <c r="D133" s="19"/>
      <c r="E133" s="29" t="s">
        <v>444</v>
      </c>
      <c r="F133" s="30">
        <v>116.8</v>
      </c>
      <c r="G133" s="29" t="s">
        <v>107</v>
      </c>
      <c r="H133" s="28" t="s">
        <v>183</v>
      </c>
      <c r="I133" s="27">
        <v>72</v>
      </c>
      <c r="J133" s="27">
        <v>75</v>
      </c>
      <c r="K133" s="27">
        <v>79</v>
      </c>
      <c r="L133" s="26">
        <v>79</v>
      </c>
      <c r="M133" s="52">
        <v>2</v>
      </c>
      <c r="N133" s="27">
        <v>81</v>
      </c>
      <c r="O133" s="27">
        <v>-85</v>
      </c>
      <c r="P133" s="27">
        <v>-90</v>
      </c>
      <c r="Q133" s="26">
        <v>81</v>
      </c>
      <c r="R133" s="52">
        <v>2</v>
      </c>
      <c r="S133" s="25">
        <v>160</v>
      </c>
      <c r="T133" s="51">
        <v>2</v>
      </c>
    </row>
    <row r="134" spans="1:11" ht="7.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5"/>
      <c r="K134" s="56"/>
    </row>
    <row r="135" spans="1:23" ht="21.75" customHeight="1">
      <c r="A135" s="57" t="s">
        <v>447</v>
      </c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60"/>
      <c r="U135" s="1"/>
      <c r="V135" s="1"/>
      <c r="W135" s="1"/>
    </row>
    <row r="136" spans="1:20" ht="21" customHeight="1">
      <c r="A136" s="32">
        <v>32</v>
      </c>
      <c r="B136" s="31" t="s">
        <v>448</v>
      </c>
      <c r="C136" s="31" t="s">
        <v>449</v>
      </c>
      <c r="D136" s="19"/>
      <c r="E136" s="29" t="s">
        <v>447</v>
      </c>
      <c r="F136" s="30">
        <v>48.8</v>
      </c>
      <c r="G136" s="29" t="s">
        <v>120</v>
      </c>
      <c r="H136" s="28" t="s">
        <v>233</v>
      </c>
      <c r="I136" s="27">
        <v>70</v>
      </c>
      <c r="J136" s="27">
        <v>72</v>
      </c>
      <c r="K136" s="27">
        <v>74</v>
      </c>
      <c r="L136" s="26">
        <v>74</v>
      </c>
      <c r="M136" s="52">
        <v>1</v>
      </c>
      <c r="N136" s="27">
        <v>-87</v>
      </c>
      <c r="O136" s="27">
        <v>87</v>
      </c>
      <c r="P136" s="27">
        <v>90</v>
      </c>
      <c r="Q136" s="26">
        <v>90</v>
      </c>
      <c r="R136" s="52">
        <v>1</v>
      </c>
      <c r="S136" s="25">
        <v>164</v>
      </c>
      <c r="T136" s="51">
        <v>1</v>
      </c>
    </row>
    <row r="137" spans="1:11" ht="7.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5"/>
      <c r="K137" s="56"/>
    </row>
    <row r="138" spans="1:23" ht="21.75" customHeight="1">
      <c r="A138" s="57" t="s">
        <v>450</v>
      </c>
      <c r="B138" s="58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0"/>
      <c r="U138" s="1"/>
      <c r="V138" s="1"/>
      <c r="W138" s="1"/>
    </row>
    <row r="139" spans="1:20" ht="21" customHeight="1">
      <c r="A139" s="32">
        <v>94</v>
      </c>
      <c r="B139" s="31" t="s">
        <v>451</v>
      </c>
      <c r="C139" s="31" t="s">
        <v>452</v>
      </c>
      <c r="D139" s="19"/>
      <c r="E139" s="29" t="s">
        <v>450</v>
      </c>
      <c r="F139" s="30">
        <v>54.75</v>
      </c>
      <c r="G139" s="29" t="s">
        <v>381</v>
      </c>
      <c r="H139" s="28" t="s">
        <v>233</v>
      </c>
      <c r="I139" s="27">
        <v>76</v>
      </c>
      <c r="J139" s="27">
        <v>80</v>
      </c>
      <c r="K139" s="27">
        <v>-82</v>
      </c>
      <c r="L139" s="26">
        <v>80</v>
      </c>
      <c r="M139" s="52">
        <v>0</v>
      </c>
      <c r="N139" s="27">
        <v>91</v>
      </c>
      <c r="O139" s="27">
        <v>96</v>
      </c>
      <c r="P139" s="27">
        <v>99</v>
      </c>
      <c r="Q139" s="26">
        <v>99</v>
      </c>
      <c r="R139" s="52">
        <v>0</v>
      </c>
      <c r="S139" s="25">
        <v>179</v>
      </c>
      <c r="T139" s="51">
        <v>0</v>
      </c>
    </row>
    <row r="140" spans="1:20" ht="21" customHeight="1">
      <c r="A140" s="32">
        <v>63</v>
      </c>
      <c r="B140" s="31" t="s">
        <v>453</v>
      </c>
      <c r="C140" s="31" t="s">
        <v>361</v>
      </c>
      <c r="D140" s="19"/>
      <c r="E140" s="29" t="s">
        <v>450</v>
      </c>
      <c r="F140" s="30">
        <v>54.3</v>
      </c>
      <c r="G140" s="29" t="s">
        <v>115</v>
      </c>
      <c r="H140" s="28" t="s">
        <v>241</v>
      </c>
      <c r="I140" s="27">
        <v>74</v>
      </c>
      <c r="J140" s="27">
        <v>77</v>
      </c>
      <c r="K140" s="27">
        <v>79</v>
      </c>
      <c r="L140" s="26">
        <v>79</v>
      </c>
      <c r="M140" s="52">
        <v>1</v>
      </c>
      <c r="N140" s="27">
        <v>95</v>
      </c>
      <c r="O140" s="27">
        <v>-98</v>
      </c>
      <c r="P140" s="27">
        <v>-101</v>
      </c>
      <c r="Q140" s="26">
        <v>95</v>
      </c>
      <c r="R140" s="52">
        <v>1</v>
      </c>
      <c r="S140" s="25">
        <v>174</v>
      </c>
      <c r="T140" s="51">
        <v>1</v>
      </c>
    </row>
    <row r="141" spans="1:20" ht="21" customHeight="1">
      <c r="A141" s="32">
        <v>136</v>
      </c>
      <c r="B141" s="31" t="s">
        <v>425</v>
      </c>
      <c r="C141" s="31" t="s">
        <v>426</v>
      </c>
      <c r="D141" s="19"/>
      <c r="E141" s="29" t="s">
        <v>450</v>
      </c>
      <c r="F141" s="30">
        <v>54.75</v>
      </c>
      <c r="G141" s="29" t="s">
        <v>37</v>
      </c>
      <c r="H141" s="28" t="s">
        <v>183</v>
      </c>
      <c r="I141" s="27">
        <v>-67</v>
      </c>
      <c r="J141" s="27">
        <v>69</v>
      </c>
      <c r="K141" s="27">
        <v>-72</v>
      </c>
      <c r="L141" s="26">
        <v>69</v>
      </c>
      <c r="M141" s="52">
        <v>4</v>
      </c>
      <c r="N141" s="27">
        <v>86</v>
      </c>
      <c r="O141" s="27">
        <v>90</v>
      </c>
      <c r="P141" s="27">
        <v>-94</v>
      </c>
      <c r="Q141" s="26">
        <v>90</v>
      </c>
      <c r="R141" s="52">
        <v>2</v>
      </c>
      <c r="S141" s="25">
        <v>159</v>
      </c>
      <c r="T141" s="51">
        <v>2</v>
      </c>
    </row>
    <row r="142" spans="1:20" ht="21" customHeight="1">
      <c r="A142" s="32">
        <v>5</v>
      </c>
      <c r="B142" s="31" t="s">
        <v>377</v>
      </c>
      <c r="C142" s="31" t="s">
        <v>378</v>
      </c>
      <c r="D142" s="19"/>
      <c r="E142" s="29" t="s">
        <v>450</v>
      </c>
      <c r="F142" s="30">
        <v>53.15</v>
      </c>
      <c r="G142" s="29" t="s">
        <v>83</v>
      </c>
      <c r="H142" s="28" t="s">
        <v>116</v>
      </c>
      <c r="I142" s="27">
        <v>65</v>
      </c>
      <c r="J142" s="27">
        <v>67</v>
      </c>
      <c r="K142" s="27">
        <v>70</v>
      </c>
      <c r="L142" s="26">
        <v>70</v>
      </c>
      <c r="M142" s="52">
        <v>3</v>
      </c>
      <c r="N142" s="27">
        <v>86</v>
      </c>
      <c r="O142" s="27">
        <v>88</v>
      </c>
      <c r="P142" s="27">
        <v>-91</v>
      </c>
      <c r="Q142" s="26">
        <v>88</v>
      </c>
      <c r="R142" s="52">
        <v>3</v>
      </c>
      <c r="S142" s="25">
        <v>158</v>
      </c>
      <c r="T142" s="51">
        <v>3</v>
      </c>
    </row>
    <row r="143" spans="1:20" ht="21" customHeight="1">
      <c r="A143" s="32">
        <v>191</v>
      </c>
      <c r="B143" s="31" t="s">
        <v>379</v>
      </c>
      <c r="C143" s="31" t="s">
        <v>380</v>
      </c>
      <c r="D143" s="19"/>
      <c r="E143" s="29" t="s">
        <v>450</v>
      </c>
      <c r="F143" s="30">
        <v>53.1</v>
      </c>
      <c r="G143" s="29" t="s">
        <v>381</v>
      </c>
      <c r="H143" s="28" t="s">
        <v>116</v>
      </c>
      <c r="I143" s="27">
        <v>-64</v>
      </c>
      <c r="J143" s="27">
        <v>64</v>
      </c>
      <c r="K143" s="27">
        <v>-67</v>
      </c>
      <c r="L143" s="26">
        <v>64</v>
      </c>
      <c r="M143" s="52">
        <v>5</v>
      </c>
      <c r="N143" s="27">
        <v>79</v>
      </c>
      <c r="O143" s="27">
        <v>84</v>
      </c>
      <c r="P143" s="27">
        <v>-86</v>
      </c>
      <c r="Q143" s="26">
        <v>84</v>
      </c>
      <c r="R143" s="52">
        <v>4</v>
      </c>
      <c r="S143" s="25">
        <v>148</v>
      </c>
      <c r="T143" s="51">
        <v>4</v>
      </c>
    </row>
    <row r="144" spans="1:20" ht="21" customHeight="1">
      <c r="A144" s="32">
        <v>22</v>
      </c>
      <c r="B144" s="31" t="s">
        <v>454</v>
      </c>
      <c r="C144" s="31" t="s">
        <v>455</v>
      </c>
      <c r="D144" s="19"/>
      <c r="E144" s="29" t="s">
        <v>450</v>
      </c>
      <c r="F144" s="30">
        <v>53.85</v>
      </c>
      <c r="G144" s="29" t="s">
        <v>145</v>
      </c>
      <c r="H144" s="28" t="s">
        <v>233</v>
      </c>
      <c r="I144" s="27">
        <v>65</v>
      </c>
      <c r="J144" s="27">
        <v>72</v>
      </c>
      <c r="K144" s="27">
        <v>-76</v>
      </c>
      <c r="L144" s="26">
        <v>72</v>
      </c>
      <c r="M144" s="52">
        <v>2</v>
      </c>
      <c r="N144" s="27">
        <v>-72</v>
      </c>
      <c r="O144" s="27">
        <v>72</v>
      </c>
      <c r="P144" s="27">
        <v>0</v>
      </c>
      <c r="Q144" s="26">
        <v>72</v>
      </c>
      <c r="R144" s="52">
        <v>5</v>
      </c>
      <c r="S144" s="25">
        <v>144</v>
      </c>
      <c r="T144" s="51">
        <v>5</v>
      </c>
    </row>
    <row r="145" spans="1:11" ht="7.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5"/>
      <c r="K145" s="56"/>
    </row>
    <row r="146" spans="1:23" ht="21.75" customHeight="1">
      <c r="A146" s="57" t="s">
        <v>456</v>
      </c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60"/>
      <c r="U146" s="1"/>
      <c r="V146" s="1"/>
      <c r="W146" s="1"/>
    </row>
    <row r="147" spans="1:20" ht="21" customHeight="1">
      <c r="A147" s="32">
        <v>72</v>
      </c>
      <c r="B147" s="31" t="s">
        <v>385</v>
      </c>
      <c r="C147" s="31" t="s">
        <v>457</v>
      </c>
      <c r="D147" s="19"/>
      <c r="E147" s="29" t="s">
        <v>456</v>
      </c>
      <c r="F147" s="30">
        <v>58.25</v>
      </c>
      <c r="G147" s="29" t="s">
        <v>381</v>
      </c>
      <c r="H147" s="28" t="s">
        <v>233</v>
      </c>
      <c r="I147" s="27">
        <v>83</v>
      </c>
      <c r="J147" s="27">
        <v>85</v>
      </c>
      <c r="K147" s="27">
        <v>0</v>
      </c>
      <c r="L147" s="26">
        <v>85</v>
      </c>
      <c r="M147" s="52">
        <v>1</v>
      </c>
      <c r="N147" s="27">
        <v>102</v>
      </c>
      <c r="O147" s="27">
        <v>105</v>
      </c>
      <c r="P147" s="27">
        <v>0</v>
      </c>
      <c r="Q147" s="26">
        <v>105</v>
      </c>
      <c r="R147" s="52">
        <v>1</v>
      </c>
      <c r="S147" s="25">
        <v>190</v>
      </c>
      <c r="T147" s="51">
        <v>1</v>
      </c>
    </row>
    <row r="148" spans="1:20" ht="21" customHeight="1">
      <c r="A148" s="32">
        <v>73</v>
      </c>
      <c r="B148" s="31" t="s">
        <v>458</v>
      </c>
      <c r="C148" s="31" t="s">
        <v>343</v>
      </c>
      <c r="D148" s="19"/>
      <c r="E148" s="29" t="s">
        <v>456</v>
      </c>
      <c r="F148" s="30">
        <v>58.45</v>
      </c>
      <c r="G148" s="29" t="s">
        <v>37</v>
      </c>
      <c r="H148" s="28" t="s">
        <v>233</v>
      </c>
      <c r="I148" s="27">
        <v>-82</v>
      </c>
      <c r="J148" s="27">
        <v>83</v>
      </c>
      <c r="K148" s="27">
        <v>-86</v>
      </c>
      <c r="L148" s="26">
        <v>83</v>
      </c>
      <c r="M148" s="52">
        <v>3</v>
      </c>
      <c r="N148" s="27">
        <v>100</v>
      </c>
      <c r="O148" s="27">
        <v>-102</v>
      </c>
      <c r="P148" s="27">
        <v>104</v>
      </c>
      <c r="Q148" s="26">
        <v>104</v>
      </c>
      <c r="R148" s="52">
        <v>2</v>
      </c>
      <c r="S148" s="25">
        <v>187</v>
      </c>
      <c r="T148" s="51">
        <v>2</v>
      </c>
    </row>
    <row r="149" spans="1:20" ht="21" customHeight="1">
      <c r="A149" s="32">
        <v>49</v>
      </c>
      <c r="B149" s="31" t="s">
        <v>385</v>
      </c>
      <c r="C149" s="31" t="s">
        <v>386</v>
      </c>
      <c r="D149" s="19"/>
      <c r="E149" s="29" t="s">
        <v>456</v>
      </c>
      <c r="F149" s="30">
        <v>57.7</v>
      </c>
      <c r="G149" s="29" t="s">
        <v>381</v>
      </c>
      <c r="H149" s="28" t="s">
        <v>121</v>
      </c>
      <c r="I149" s="27">
        <v>78</v>
      </c>
      <c r="J149" s="27">
        <v>82</v>
      </c>
      <c r="K149" s="27">
        <v>84</v>
      </c>
      <c r="L149" s="26">
        <v>84</v>
      </c>
      <c r="M149" s="52">
        <v>2</v>
      </c>
      <c r="N149" s="27">
        <v>98</v>
      </c>
      <c r="O149" s="27">
        <v>-101</v>
      </c>
      <c r="P149" s="27">
        <v>102</v>
      </c>
      <c r="Q149" s="26">
        <v>102</v>
      </c>
      <c r="R149" s="52">
        <v>3</v>
      </c>
      <c r="S149" s="25">
        <v>186</v>
      </c>
      <c r="T149" s="51">
        <v>3</v>
      </c>
    </row>
    <row r="150" spans="1:20" ht="21" customHeight="1">
      <c r="A150" s="32">
        <v>58</v>
      </c>
      <c r="B150" s="31" t="s">
        <v>459</v>
      </c>
      <c r="C150" s="31" t="s">
        <v>431</v>
      </c>
      <c r="D150" s="19"/>
      <c r="E150" s="29" t="s">
        <v>456</v>
      </c>
      <c r="F150" s="30">
        <v>59</v>
      </c>
      <c r="G150" s="29" t="s">
        <v>41</v>
      </c>
      <c r="H150" s="28" t="s">
        <v>295</v>
      </c>
      <c r="I150" s="27">
        <v>72</v>
      </c>
      <c r="J150" s="27">
        <v>75</v>
      </c>
      <c r="K150" s="27">
        <v>-78</v>
      </c>
      <c r="L150" s="26">
        <v>75</v>
      </c>
      <c r="M150" s="52">
        <v>4</v>
      </c>
      <c r="N150" s="27">
        <v>93</v>
      </c>
      <c r="O150" s="27">
        <v>-97</v>
      </c>
      <c r="P150" s="27">
        <v>-97</v>
      </c>
      <c r="Q150" s="26">
        <v>93</v>
      </c>
      <c r="R150" s="52">
        <v>4</v>
      </c>
      <c r="S150" s="25">
        <v>168</v>
      </c>
      <c r="T150" s="51">
        <v>4</v>
      </c>
    </row>
    <row r="151" spans="1:20" ht="21" customHeight="1">
      <c r="A151" s="32">
        <v>117</v>
      </c>
      <c r="B151" s="31" t="s">
        <v>429</v>
      </c>
      <c r="C151" s="31" t="s">
        <v>356</v>
      </c>
      <c r="D151" s="19"/>
      <c r="E151" s="29" t="s">
        <v>456</v>
      </c>
      <c r="F151" s="30">
        <v>57.15</v>
      </c>
      <c r="G151" s="29" t="s">
        <v>37</v>
      </c>
      <c r="H151" s="28" t="s">
        <v>183</v>
      </c>
      <c r="I151" s="27">
        <v>68</v>
      </c>
      <c r="J151" s="27">
        <v>70</v>
      </c>
      <c r="K151" s="27">
        <v>-72</v>
      </c>
      <c r="L151" s="26">
        <v>70</v>
      </c>
      <c r="M151" s="52">
        <v>5</v>
      </c>
      <c r="N151" s="27">
        <v>85</v>
      </c>
      <c r="O151" s="27">
        <v>88</v>
      </c>
      <c r="P151" s="27">
        <v>90</v>
      </c>
      <c r="Q151" s="26">
        <v>90</v>
      </c>
      <c r="R151" s="52">
        <v>5</v>
      </c>
      <c r="S151" s="25">
        <v>160</v>
      </c>
      <c r="T151" s="51">
        <v>5</v>
      </c>
    </row>
    <row r="152" spans="1:20" ht="21" customHeight="1">
      <c r="A152" s="32">
        <v>96</v>
      </c>
      <c r="B152" s="31" t="s">
        <v>379</v>
      </c>
      <c r="C152" s="31" t="s">
        <v>460</v>
      </c>
      <c r="D152" s="19"/>
      <c r="E152" s="29" t="s">
        <v>456</v>
      </c>
      <c r="F152" s="30">
        <v>59</v>
      </c>
      <c r="G152" s="29" t="s">
        <v>111</v>
      </c>
      <c r="H152" s="28" t="s">
        <v>259</v>
      </c>
      <c r="I152" s="27">
        <v>62</v>
      </c>
      <c r="J152" s="27">
        <v>-65</v>
      </c>
      <c r="K152" s="27">
        <v>-66</v>
      </c>
      <c r="L152" s="26">
        <v>62</v>
      </c>
      <c r="M152" s="52">
        <v>7</v>
      </c>
      <c r="N152" s="27">
        <v>80</v>
      </c>
      <c r="O152" s="27">
        <v>83</v>
      </c>
      <c r="P152" s="27">
        <v>-85</v>
      </c>
      <c r="Q152" s="26">
        <v>83</v>
      </c>
      <c r="R152" s="52">
        <v>6</v>
      </c>
      <c r="S152" s="25">
        <v>145</v>
      </c>
      <c r="T152" s="51">
        <v>6</v>
      </c>
    </row>
    <row r="153" spans="1:20" ht="21" customHeight="1">
      <c r="A153" s="32">
        <v>124</v>
      </c>
      <c r="B153" s="31" t="s">
        <v>461</v>
      </c>
      <c r="C153" s="31" t="s">
        <v>462</v>
      </c>
      <c r="D153" s="19"/>
      <c r="E153" s="29" t="s">
        <v>456</v>
      </c>
      <c r="F153" s="30">
        <v>58.75</v>
      </c>
      <c r="G153" s="29" t="s">
        <v>31</v>
      </c>
      <c r="H153" s="28" t="s">
        <v>246</v>
      </c>
      <c r="I153" s="27">
        <v>59</v>
      </c>
      <c r="J153" s="27">
        <v>62</v>
      </c>
      <c r="K153" s="27">
        <v>-65</v>
      </c>
      <c r="L153" s="26">
        <v>62</v>
      </c>
      <c r="M153" s="52">
        <v>8</v>
      </c>
      <c r="N153" s="27">
        <v>79</v>
      </c>
      <c r="O153" s="27">
        <v>-83</v>
      </c>
      <c r="P153" s="27">
        <v>-83</v>
      </c>
      <c r="Q153" s="26">
        <v>79</v>
      </c>
      <c r="R153" s="52">
        <v>7</v>
      </c>
      <c r="S153" s="25">
        <v>141</v>
      </c>
      <c r="T153" s="51">
        <v>7</v>
      </c>
    </row>
    <row r="154" spans="1:20" ht="21" customHeight="1">
      <c r="A154" s="32">
        <v>92</v>
      </c>
      <c r="B154" s="31" t="s">
        <v>463</v>
      </c>
      <c r="C154" s="31" t="s">
        <v>418</v>
      </c>
      <c r="D154" s="19"/>
      <c r="E154" s="29" t="s">
        <v>456</v>
      </c>
      <c r="F154" s="30">
        <v>56.35</v>
      </c>
      <c r="G154" s="29" t="s">
        <v>41</v>
      </c>
      <c r="H154" s="28" t="s">
        <v>259</v>
      </c>
      <c r="I154" s="27">
        <v>54</v>
      </c>
      <c r="J154" s="27">
        <v>57</v>
      </c>
      <c r="K154" s="27">
        <v>60</v>
      </c>
      <c r="L154" s="26">
        <v>60</v>
      </c>
      <c r="M154" s="52">
        <v>9</v>
      </c>
      <c r="N154" s="27">
        <v>70</v>
      </c>
      <c r="O154" s="27">
        <v>73</v>
      </c>
      <c r="P154" s="27">
        <v>75</v>
      </c>
      <c r="Q154" s="26">
        <v>75</v>
      </c>
      <c r="R154" s="52">
        <v>8</v>
      </c>
      <c r="S154" s="25">
        <v>135</v>
      </c>
      <c r="T154" s="51">
        <v>8</v>
      </c>
    </row>
    <row r="155" spans="1:20" ht="21" customHeight="1">
      <c r="A155" s="32">
        <v>13</v>
      </c>
      <c r="B155" s="31" t="s">
        <v>464</v>
      </c>
      <c r="C155" s="31" t="s">
        <v>465</v>
      </c>
      <c r="D155" s="19"/>
      <c r="E155" s="29" t="s">
        <v>456</v>
      </c>
      <c r="F155" s="30">
        <v>59</v>
      </c>
      <c r="G155" s="29" t="s">
        <v>140</v>
      </c>
      <c r="H155" s="28" t="s">
        <v>264</v>
      </c>
      <c r="I155" s="27">
        <v>51</v>
      </c>
      <c r="J155" s="27">
        <v>55</v>
      </c>
      <c r="K155" s="27">
        <v>-58</v>
      </c>
      <c r="L155" s="26">
        <v>55</v>
      </c>
      <c r="M155" s="52">
        <v>0</v>
      </c>
      <c r="N155" s="27">
        <v>67</v>
      </c>
      <c r="O155" s="27">
        <v>70</v>
      </c>
      <c r="P155" s="27">
        <v>-73</v>
      </c>
      <c r="Q155" s="26">
        <v>70</v>
      </c>
      <c r="R155" s="52">
        <v>0</v>
      </c>
      <c r="S155" s="25">
        <v>125</v>
      </c>
      <c r="T155" s="51">
        <v>0</v>
      </c>
    </row>
    <row r="156" spans="1:20" ht="21" customHeight="1">
      <c r="A156" s="32">
        <v>61</v>
      </c>
      <c r="B156" s="31" t="s">
        <v>435</v>
      </c>
      <c r="C156" s="31" t="s">
        <v>466</v>
      </c>
      <c r="D156" s="19"/>
      <c r="E156" s="29" t="s">
        <v>456</v>
      </c>
      <c r="F156" s="30">
        <v>58.9</v>
      </c>
      <c r="G156" s="29" t="s">
        <v>290</v>
      </c>
      <c r="H156" s="28" t="s">
        <v>467</v>
      </c>
      <c r="I156" s="27">
        <v>-70</v>
      </c>
      <c r="J156" s="27">
        <v>70</v>
      </c>
      <c r="K156" s="27">
        <v>-73</v>
      </c>
      <c r="L156" s="26">
        <v>70</v>
      </c>
      <c r="M156" s="52">
        <v>6</v>
      </c>
      <c r="N156" s="27">
        <v>-86</v>
      </c>
      <c r="O156" s="27">
        <v>-86</v>
      </c>
      <c r="P156" s="27">
        <v>-86</v>
      </c>
      <c r="Q156" s="26">
        <v>0</v>
      </c>
      <c r="R156" s="52">
        <v>0</v>
      </c>
      <c r="S156" s="25">
        <v>0</v>
      </c>
      <c r="T156" s="51">
        <v>0</v>
      </c>
    </row>
    <row r="157" spans="1:11" ht="7.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5"/>
      <c r="K157" s="56"/>
    </row>
    <row r="158" spans="1:23" ht="21.75" customHeight="1">
      <c r="A158" s="57" t="s">
        <v>468</v>
      </c>
      <c r="B158" s="58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0"/>
      <c r="U158" s="1"/>
      <c r="V158" s="1"/>
      <c r="W158" s="1"/>
    </row>
    <row r="159" spans="1:20" ht="21" customHeight="1">
      <c r="A159" s="32">
        <v>9</v>
      </c>
      <c r="B159" s="31" t="s">
        <v>469</v>
      </c>
      <c r="C159" s="31" t="s">
        <v>470</v>
      </c>
      <c r="D159" s="19"/>
      <c r="E159" s="29" t="s">
        <v>468</v>
      </c>
      <c r="F159" s="30">
        <v>63.6</v>
      </c>
      <c r="G159" s="29" t="s">
        <v>37</v>
      </c>
      <c r="H159" s="28" t="s">
        <v>262</v>
      </c>
      <c r="I159" s="27">
        <v>90</v>
      </c>
      <c r="J159" s="27">
        <v>93</v>
      </c>
      <c r="K159" s="27">
        <v>95</v>
      </c>
      <c r="L159" s="26">
        <v>95</v>
      </c>
      <c r="M159" s="52">
        <v>1</v>
      </c>
      <c r="N159" s="27">
        <v>110</v>
      </c>
      <c r="O159" s="27">
        <v>-114</v>
      </c>
      <c r="P159" s="27">
        <v>-114</v>
      </c>
      <c r="Q159" s="26">
        <v>110</v>
      </c>
      <c r="R159" s="52">
        <v>2</v>
      </c>
      <c r="S159" s="25">
        <v>205</v>
      </c>
      <c r="T159" s="51">
        <v>1</v>
      </c>
    </row>
    <row r="160" spans="1:20" ht="21" customHeight="1">
      <c r="A160" s="32">
        <v>126</v>
      </c>
      <c r="B160" s="31" t="s">
        <v>228</v>
      </c>
      <c r="C160" s="31" t="s">
        <v>471</v>
      </c>
      <c r="D160" s="19"/>
      <c r="E160" s="29" t="s">
        <v>468</v>
      </c>
      <c r="F160" s="30">
        <v>63.6</v>
      </c>
      <c r="G160" s="29" t="s">
        <v>96</v>
      </c>
      <c r="H160" s="28" t="s">
        <v>295</v>
      </c>
      <c r="I160" s="27">
        <v>85</v>
      </c>
      <c r="J160" s="27">
        <v>-89</v>
      </c>
      <c r="K160" s="27">
        <v>-89</v>
      </c>
      <c r="L160" s="26">
        <v>85</v>
      </c>
      <c r="M160" s="52">
        <v>3</v>
      </c>
      <c r="N160" s="27">
        <v>-111</v>
      </c>
      <c r="O160" s="27">
        <v>-111</v>
      </c>
      <c r="P160" s="27">
        <v>111</v>
      </c>
      <c r="Q160" s="26">
        <v>111</v>
      </c>
      <c r="R160" s="52">
        <v>1</v>
      </c>
      <c r="S160" s="25">
        <v>196</v>
      </c>
      <c r="T160" s="51">
        <v>2</v>
      </c>
    </row>
    <row r="161" spans="1:20" ht="21" customHeight="1">
      <c r="A161" s="32">
        <v>3</v>
      </c>
      <c r="B161" s="31" t="s">
        <v>390</v>
      </c>
      <c r="C161" s="31" t="s">
        <v>391</v>
      </c>
      <c r="D161" s="19"/>
      <c r="E161" s="29" t="s">
        <v>468</v>
      </c>
      <c r="F161" s="30">
        <v>62.05</v>
      </c>
      <c r="G161" s="29" t="s">
        <v>74</v>
      </c>
      <c r="H161" s="28" t="s">
        <v>116</v>
      </c>
      <c r="I161" s="27">
        <v>83</v>
      </c>
      <c r="J161" s="27">
        <v>86</v>
      </c>
      <c r="K161" s="27">
        <v>-90</v>
      </c>
      <c r="L161" s="26">
        <v>86</v>
      </c>
      <c r="M161" s="52">
        <v>2</v>
      </c>
      <c r="N161" s="27">
        <v>97</v>
      </c>
      <c r="O161" s="27">
        <v>102</v>
      </c>
      <c r="P161" s="27">
        <v>106</v>
      </c>
      <c r="Q161" s="26">
        <v>106</v>
      </c>
      <c r="R161" s="52">
        <v>3</v>
      </c>
      <c r="S161" s="25">
        <v>192</v>
      </c>
      <c r="T161" s="51">
        <v>3</v>
      </c>
    </row>
    <row r="162" spans="1:20" ht="21" customHeight="1">
      <c r="A162" s="32">
        <v>123</v>
      </c>
      <c r="B162" s="31" t="s">
        <v>461</v>
      </c>
      <c r="C162" s="31" t="s">
        <v>472</v>
      </c>
      <c r="D162" s="19"/>
      <c r="E162" s="29" t="s">
        <v>468</v>
      </c>
      <c r="F162" s="30">
        <v>62.85</v>
      </c>
      <c r="G162" s="29" t="s">
        <v>37</v>
      </c>
      <c r="H162" s="28" t="s">
        <v>473</v>
      </c>
      <c r="I162" s="27">
        <v>-73</v>
      </c>
      <c r="J162" s="27">
        <v>73</v>
      </c>
      <c r="K162" s="27">
        <v>75</v>
      </c>
      <c r="L162" s="26">
        <v>75</v>
      </c>
      <c r="M162" s="52">
        <v>4</v>
      </c>
      <c r="N162" s="27">
        <v>-90</v>
      </c>
      <c r="O162" s="27">
        <v>90</v>
      </c>
      <c r="P162" s="27">
        <v>-95</v>
      </c>
      <c r="Q162" s="26">
        <v>90</v>
      </c>
      <c r="R162" s="52">
        <v>4</v>
      </c>
      <c r="S162" s="25">
        <v>165</v>
      </c>
      <c r="T162" s="51">
        <v>4</v>
      </c>
    </row>
    <row r="163" spans="1:20" ht="21" customHeight="1">
      <c r="A163" s="32">
        <v>43</v>
      </c>
      <c r="B163" s="31" t="s">
        <v>474</v>
      </c>
      <c r="C163" s="31" t="s">
        <v>475</v>
      </c>
      <c r="D163" s="19"/>
      <c r="E163" s="29" t="s">
        <v>468</v>
      </c>
      <c r="F163" s="30">
        <v>63</v>
      </c>
      <c r="G163" s="29" t="s">
        <v>96</v>
      </c>
      <c r="H163" s="28" t="s">
        <v>235</v>
      </c>
      <c r="I163" s="27">
        <v>68</v>
      </c>
      <c r="J163" s="27">
        <v>72</v>
      </c>
      <c r="K163" s="27">
        <v>-74</v>
      </c>
      <c r="L163" s="26">
        <v>72</v>
      </c>
      <c r="M163" s="52">
        <v>5</v>
      </c>
      <c r="N163" s="27">
        <v>79</v>
      </c>
      <c r="O163" s="27">
        <v>84</v>
      </c>
      <c r="P163" s="27">
        <v>-88</v>
      </c>
      <c r="Q163" s="26">
        <v>84</v>
      </c>
      <c r="R163" s="52">
        <v>5</v>
      </c>
      <c r="S163" s="25">
        <v>156</v>
      </c>
      <c r="T163" s="51">
        <v>5</v>
      </c>
    </row>
    <row r="164" spans="1:20" ht="21" customHeight="1">
      <c r="A164" s="32">
        <v>178</v>
      </c>
      <c r="B164" s="31" t="s">
        <v>476</v>
      </c>
      <c r="C164" s="31" t="s">
        <v>477</v>
      </c>
      <c r="D164" s="19"/>
      <c r="E164" s="29" t="s">
        <v>468</v>
      </c>
      <c r="F164" s="30">
        <v>62.85</v>
      </c>
      <c r="G164" s="29" t="s">
        <v>37</v>
      </c>
      <c r="H164" s="28" t="s">
        <v>259</v>
      </c>
      <c r="I164" s="27">
        <v>-66</v>
      </c>
      <c r="J164" s="27">
        <v>-66</v>
      </c>
      <c r="K164" s="27">
        <v>-66</v>
      </c>
      <c r="L164" s="26">
        <v>0</v>
      </c>
      <c r="M164" s="52">
        <v>0</v>
      </c>
      <c r="N164" s="27">
        <v>71</v>
      </c>
      <c r="O164" s="27">
        <v>77</v>
      </c>
      <c r="P164" s="27">
        <v>83</v>
      </c>
      <c r="Q164" s="26">
        <v>83</v>
      </c>
      <c r="R164" s="52">
        <v>6</v>
      </c>
      <c r="S164" s="25">
        <v>0</v>
      </c>
      <c r="T164" s="51">
        <v>0</v>
      </c>
    </row>
    <row r="165" spans="1:11" ht="7.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5"/>
      <c r="K165" s="56"/>
    </row>
    <row r="166" spans="1:23" ht="21.75" customHeight="1">
      <c r="A166" s="57" t="s">
        <v>478</v>
      </c>
      <c r="B166" s="5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60"/>
      <c r="U166" s="1"/>
      <c r="V166" s="1"/>
      <c r="W166" s="1"/>
    </row>
    <row r="167" spans="1:20" ht="21" customHeight="1">
      <c r="A167" s="32">
        <v>79</v>
      </c>
      <c r="B167" s="31" t="s">
        <v>479</v>
      </c>
      <c r="C167" s="31" t="s">
        <v>343</v>
      </c>
      <c r="D167" s="19"/>
      <c r="E167" s="29" t="s">
        <v>478</v>
      </c>
      <c r="F167" s="30">
        <v>69.4</v>
      </c>
      <c r="G167" s="29" t="s">
        <v>37</v>
      </c>
      <c r="H167" s="28" t="s">
        <v>241</v>
      </c>
      <c r="I167" s="27">
        <v>-83</v>
      </c>
      <c r="J167" s="27">
        <v>-83</v>
      </c>
      <c r="K167" s="27">
        <v>83</v>
      </c>
      <c r="L167" s="26">
        <v>83</v>
      </c>
      <c r="M167" s="52">
        <v>1</v>
      </c>
      <c r="N167" s="27">
        <v>100</v>
      </c>
      <c r="O167" s="27">
        <v>-105</v>
      </c>
      <c r="P167" s="27">
        <v>105</v>
      </c>
      <c r="Q167" s="26">
        <v>105</v>
      </c>
      <c r="R167" s="52">
        <v>1</v>
      </c>
      <c r="S167" s="25">
        <v>188</v>
      </c>
      <c r="T167" s="51">
        <v>1</v>
      </c>
    </row>
    <row r="168" spans="1:20" ht="21" customHeight="1">
      <c r="A168" s="32">
        <v>75</v>
      </c>
      <c r="B168" s="31" t="s">
        <v>480</v>
      </c>
      <c r="C168" s="31" t="s">
        <v>481</v>
      </c>
      <c r="D168" s="19"/>
      <c r="E168" s="29" t="s">
        <v>478</v>
      </c>
      <c r="F168" s="30">
        <v>68.75</v>
      </c>
      <c r="G168" s="29" t="s">
        <v>37</v>
      </c>
      <c r="H168" s="28" t="s">
        <v>467</v>
      </c>
      <c r="I168" s="27">
        <v>65</v>
      </c>
      <c r="J168" s="27">
        <v>-68</v>
      </c>
      <c r="K168" s="27">
        <v>-68</v>
      </c>
      <c r="L168" s="26">
        <v>65</v>
      </c>
      <c r="M168" s="52">
        <v>2</v>
      </c>
      <c r="N168" s="27">
        <v>79</v>
      </c>
      <c r="O168" s="27">
        <v>82</v>
      </c>
      <c r="P168" s="27">
        <v>-84</v>
      </c>
      <c r="Q168" s="26">
        <v>82</v>
      </c>
      <c r="R168" s="52">
        <v>2</v>
      </c>
      <c r="S168" s="25">
        <v>147</v>
      </c>
      <c r="T168" s="51">
        <v>2</v>
      </c>
    </row>
    <row r="169" spans="1:20" ht="21" customHeight="1">
      <c r="A169" s="32">
        <v>201</v>
      </c>
      <c r="B169" s="31" t="s">
        <v>482</v>
      </c>
      <c r="C169" s="31" t="s">
        <v>343</v>
      </c>
      <c r="D169" s="19"/>
      <c r="E169" s="29" t="s">
        <v>478</v>
      </c>
      <c r="F169" s="30">
        <v>65.05</v>
      </c>
      <c r="G169" s="29" t="s">
        <v>290</v>
      </c>
      <c r="H169" s="28" t="s">
        <v>473</v>
      </c>
      <c r="I169" s="27">
        <v>62</v>
      </c>
      <c r="J169" s="27">
        <v>65</v>
      </c>
      <c r="K169" s="27">
        <v>-68</v>
      </c>
      <c r="L169" s="26">
        <v>65</v>
      </c>
      <c r="M169" s="52">
        <v>3</v>
      </c>
      <c r="N169" s="27">
        <v>-78</v>
      </c>
      <c r="O169" s="27">
        <v>78</v>
      </c>
      <c r="P169" s="27">
        <v>-81</v>
      </c>
      <c r="Q169" s="26">
        <v>78</v>
      </c>
      <c r="R169" s="52">
        <v>3</v>
      </c>
      <c r="S169" s="25">
        <v>143</v>
      </c>
      <c r="T169" s="51">
        <v>3</v>
      </c>
    </row>
    <row r="170" spans="1:20" ht="21" customHeight="1">
      <c r="A170" s="32">
        <v>199</v>
      </c>
      <c r="B170" s="31" t="s">
        <v>483</v>
      </c>
      <c r="C170" s="31" t="s">
        <v>484</v>
      </c>
      <c r="D170" s="19"/>
      <c r="E170" s="29" t="s">
        <v>478</v>
      </c>
      <c r="F170" s="30">
        <v>65.85</v>
      </c>
      <c r="G170" s="29" t="s">
        <v>290</v>
      </c>
      <c r="H170" s="28" t="s">
        <v>246</v>
      </c>
      <c r="I170" s="27">
        <v>58</v>
      </c>
      <c r="J170" s="27">
        <v>-60</v>
      </c>
      <c r="K170" s="27">
        <v>-61</v>
      </c>
      <c r="L170" s="26">
        <v>58</v>
      </c>
      <c r="M170" s="52">
        <v>4</v>
      </c>
      <c r="N170" s="27">
        <v>-67</v>
      </c>
      <c r="O170" s="27">
        <v>67</v>
      </c>
      <c r="P170" s="27">
        <v>70</v>
      </c>
      <c r="Q170" s="26">
        <v>70</v>
      </c>
      <c r="R170" s="52">
        <v>4</v>
      </c>
      <c r="S170" s="25">
        <v>128</v>
      </c>
      <c r="T170" s="51">
        <v>4</v>
      </c>
    </row>
    <row r="171" spans="1:11" ht="7.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5"/>
      <c r="K171" s="56"/>
    </row>
    <row r="172" spans="1:23" ht="21.75" customHeight="1">
      <c r="A172" s="57" t="s">
        <v>485</v>
      </c>
      <c r="B172" s="5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60"/>
      <c r="U172" s="1"/>
      <c r="V172" s="1"/>
      <c r="W172" s="1"/>
    </row>
    <row r="173" spans="1:20" ht="21" customHeight="1">
      <c r="A173" s="32">
        <v>78</v>
      </c>
      <c r="B173" s="31" t="s">
        <v>486</v>
      </c>
      <c r="C173" s="31" t="s">
        <v>487</v>
      </c>
      <c r="D173" s="19"/>
      <c r="E173" s="29" t="s">
        <v>485</v>
      </c>
      <c r="F173" s="30">
        <v>73.2</v>
      </c>
      <c r="G173" s="29" t="s">
        <v>140</v>
      </c>
      <c r="H173" s="28" t="s">
        <v>473</v>
      </c>
      <c r="I173" s="27">
        <v>78</v>
      </c>
      <c r="J173" s="27">
        <v>82</v>
      </c>
      <c r="K173" s="27">
        <v>-86</v>
      </c>
      <c r="L173" s="26">
        <v>82</v>
      </c>
      <c r="M173" s="52">
        <v>1</v>
      </c>
      <c r="N173" s="27">
        <v>-102</v>
      </c>
      <c r="O173" s="27">
        <v>-102</v>
      </c>
      <c r="P173" s="27">
        <v>102</v>
      </c>
      <c r="Q173" s="26">
        <v>102</v>
      </c>
      <c r="R173" s="52">
        <v>1</v>
      </c>
      <c r="S173" s="25">
        <v>184</v>
      </c>
      <c r="T173" s="51">
        <v>1</v>
      </c>
    </row>
    <row r="174" spans="1:20" ht="21" customHeight="1">
      <c r="A174" s="32">
        <v>142</v>
      </c>
      <c r="B174" s="31" t="s">
        <v>488</v>
      </c>
      <c r="C174" s="31" t="s">
        <v>489</v>
      </c>
      <c r="D174" s="19"/>
      <c r="E174" s="29" t="s">
        <v>485</v>
      </c>
      <c r="F174" s="30">
        <v>75.3</v>
      </c>
      <c r="G174" s="29" t="s">
        <v>37</v>
      </c>
      <c r="H174" s="28" t="s">
        <v>467</v>
      </c>
      <c r="I174" s="27">
        <v>65</v>
      </c>
      <c r="J174" s="27">
        <v>69</v>
      </c>
      <c r="K174" s="27">
        <v>-73</v>
      </c>
      <c r="L174" s="26">
        <v>69</v>
      </c>
      <c r="M174" s="52">
        <v>2</v>
      </c>
      <c r="N174" s="27">
        <v>80</v>
      </c>
      <c r="O174" s="27">
        <v>85</v>
      </c>
      <c r="P174" s="27">
        <v>-90</v>
      </c>
      <c r="Q174" s="26">
        <v>85</v>
      </c>
      <c r="R174" s="52">
        <v>2</v>
      </c>
      <c r="S174" s="25">
        <v>154</v>
      </c>
      <c r="T174" s="51">
        <v>2</v>
      </c>
    </row>
    <row r="175" spans="1:20" ht="21" customHeight="1">
      <c r="A175" s="32">
        <v>35</v>
      </c>
      <c r="B175" s="31" t="s">
        <v>490</v>
      </c>
      <c r="C175" s="31" t="s">
        <v>491</v>
      </c>
      <c r="D175" s="19"/>
      <c r="E175" s="29" t="s">
        <v>485</v>
      </c>
      <c r="F175" s="30">
        <v>73.6</v>
      </c>
      <c r="G175" s="29" t="s">
        <v>37</v>
      </c>
      <c r="H175" s="28" t="s">
        <v>246</v>
      </c>
      <c r="I175" s="27">
        <v>53</v>
      </c>
      <c r="J175" s="27">
        <v>56</v>
      </c>
      <c r="K175" s="27">
        <v>58</v>
      </c>
      <c r="L175" s="26">
        <v>58</v>
      </c>
      <c r="M175" s="52">
        <v>3</v>
      </c>
      <c r="N175" s="27">
        <v>70</v>
      </c>
      <c r="O175" s="27">
        <v>74</v>
      </c>
      <c r="P175" s="27">
        <v>-78</v>
      </c>
      <c r="Q175" s="26">
        <v>74</v>
      </c>
      <c r="R175" s="52">
        <v>3</v>
      </c>
      <c r="S175" s="25">
        <v>132</v>
      </c>
      <c r="T175" s="51">
        <v>3</v>
      </c>
    </row>
    <row r="176" spans="1:20" ht="21" customHeight="1">
      <c r="A176" s="32">
        <v>187</v>
      </c>
      <c r="B176" s="31" t="s">
        <v>492</v>
      </c>
      <c r="C176" s="31" t="s">
        <v>431</v>
      </c>
      <c r="D176" s="19"/>
      <c r="E176" s="29" t="s">
        <v>485</v>
      </c>
      <c r="F176" s="30">
        <v>74.87</v>
      </c>
      <c r="G176" s="29" t="s">
        <v>54</v>
      </c>
      <c r="H176" s="28" t="s">
        <v>241</v>
      </c>
      <c r="I176" s="27">
        <v>54</v>
      </c>
      <c r="J176" s="27">
        <v>-58</v>
      </c>
      <c r="K176" s="27">
        <v>-58</v>
      </c>
      <c r="L176" s="26">
        <v>54</v>
      </c>
      <c r="M176" s="52">
        <v>4</v>
      </c>
      <c r="N176" s="27">
        <v>-70</v>
      </c>
      <c r="O176" s="27">
        <v>70</v>
      </c>
      <c r="P176" s="27">
        <v>73</v>
      </c>
      <c r="Q176" s="26">
        <v>73</v>
      </c>
      <c r="R176" s="52">
        <v>4</v>
      </c>
      <c r="S176" s="25">
        <v>127</v>
      </c>
      <c r="T176" s="51">
        <v>4</v>
      </c>
    </row>
    <row r="177" spans="1:11" ht="7.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5"/>
      <c r="K177" s="56"/>
    </row>
    <row r="178" spans="1:23" ht="21.75" customHeight="1">
      <c r="A178" s="57" t="s">
        <v>493</v>
      </c>
      <c r="B178" s="58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60"/>
      <c r="U178" s="1"/>
      <c r="V178" s="1"/>
      <c r="W178" s="1"/>
    </row>
    <row r="179" spans="1:20" ht="21" customHeight="1">
      <c r="A179" s="32">
        <v>71</v>
      </c>
      <c r="B179" s="31" t="s">
        <v>494</v>
      </c>
      <c r="C179" s="31" t="s">
        <v>495</v>
      </c>
      <c r="D179" s="19"/>
      <c r="E179" s="29" t="s">
        <v>493</v>
      </c>
      <c r="F179" s="30">
        <v>86.55</v>
      </c>
      <c r="G179" s="29" t="s">
        <v>37</v>
      </c>
      <c r="H179" s="28" t="s">
        <v>246</v>
      </c>
      <c r="I179" s="27">
        <v>74</v>
      </c>
      <c r="J179" s="27">
        <v>-77</v>
      </c>
      <c r="K179" s="27">
        <v>-78</v>
      </c>
      <c r="L179" s="26">
        <v>74</v>
      </c>
      <c r="M179" s="52">
        <v>1</v>
      </c>
      <c r="N179" s="27">
        <v>90</v>
      </c>
      <c r="O179" s="27">
        <v>95</v>
      </c>
      <c r="P179" s="27">
        <v>101</v>
      </c>
      <c r="Q179" s="26">
        <v>101</v>
      </c>
      <c r="R179" s="52">
        <v>1</v>
      </c>
      <c r="S179" s="25">
        <v>175</v>
      </c>
      <c r="T179" s="51">
        <v>1</v>
      </c>
    </row>
    <row r="180" spans="1:11" ht="7.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5"/>
      <c r="K180" s="56"/>
    </row>
    <row r="181" spans="1:23" ht="21.75" customHeight="1">
      <c r="A181" s="57" t="s">
        <v>496</v>
      </c>
      <c r="B181" s="58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60"/>
      <c r="U181" s="1"/>
      <c r="V181" s="1"/>
      <c r="W181" s="1"/>
    </row>
    <row r="182" spans="1:20" ht="21" customHeight="1">
      <c r="A182" s="32">
        <v>152</v>
      </c>
      <c r="B182" s="31" t="s">
        <v>497</v>
      </c>
      <c r="C182" s="31" t="s">
        <v>498</v>
      </c>
      <c r="D182" s="19"/>
      <c r="E182" s="29" t="s">
        <v>496</v>
      </c>
      <c r="F182" s="30">
        <v>95.35</v>
      </c>
      <c r="G182" s="29" t="s">
        <v>37</v>
      </c>
      <c r="H182" s="28" t="s">
        <v>473</v>
      </c>
      <c r="I182" s="27">
        <v>73</v>
      </c>
      <c r="J182" s="27">
        <v>76</v>
      </c>
      <c r="K182" s="27">
        <v>80</v>
      </c>
      <c r="L182" s="26">
        <v>80</v>
      </c>
      <c r="M182" s="52">
        <v>1</v>
      </c>
      <c r="N182" s="27">
        <v>85</v>
      </c>
      <c r="O182" s="27">
        <v>89</v>
      </c>
      <c r="P182" s="27">
        <v>-91</v>
      </c>
      <c r="Q182" s="26">
        <v>89</v>
      </c>
      <c r="R182" s="52">
        <v>2</v>
      </c>
      <c r="S182" s="25">
        <v>169</v>
      </c>
      <c r="T182" s="51">
        <v>1</v>
      </c>
    </row>
    <row r="183" spans="1:20" ht="21" customHeight="1">
      <c r="A183" s="32">
        <v>113</v>
      </c>
      <c r="B183" s="31" t="s">
        <v>499</v>
      </c>
      <c r="C183" s="31" t="s">
        <v>500</v>
      </c>
      <c r="D183" s="19"/>
      <c r="E183" s="29" t="s">
        <v>496</v>
      </c>
      <c r="F183" s="30">
        <v>98.3</v>
      </c>
      <c r="G183" s="29" t="s">
        <v>51</v>
      </c>
      <c r="H183" s="28" t="s">
        <v>246</v>
      </c>
      <c r="I183" s="27">
        <v>68</v>
      </c>
      <c r="J183" s="27">
        <v>-71</v>
      </c>
      <c r="K183" s="27">
        <v>72</v>
      </c>
      <c r="L183" s="26">
        <v>72</v>
      </c>
      <c r="M183" s="52">
        <v>2</v>
      </c>
      <c r="N183" s="27">
        <v>-86</v>
      </c>
      <c r="O183" s="27">
        <v>86</v>
      </c>
      <c r="P183" s="27">
        <v>90</v>
      </c>
      <c r="Q183" s="26">
        <v>90</v>
      </c>
      <c r="R183" s="52">
        <v>1</v>
      </c>
      <c r="S183" s="25">
        <v>162</v>
      </c>
      <c r="T183" s="51">
        <v>2</v>
      </c>
    </row>
    <row r="184" spans="1:20" ht="21" customHeight="1">
      <c r="A184" s="32">
        <v>185</v>
      </c>
      <c r="B184" s="31" t="s">
        <v>501</v>
      </c>
      <c r="C184" s="31" t="s">
        <v>502</v>
      </c>
      <c r="D184" s="19"/>
      <c r="E184" s="29" t="s">
        <v>496</v>
      </c>
      <c r="F184" s="30">
        <v>101.4</v>
      </c>
      <c r="G184" s="29" t="s">
        <v>208</v>
      </c>
      <c r="H184" s="28" t="s">
        <v>233</v>
      </c>
      <c r="I184" s="27">
        <v>69</v>
      </c>
      <c r="J184" s="27">
        <v>-74</v>
      </c>
      <c r="K184" s="27">
        <v>-75</v>
      </c>
      <c r="L184" s="26">
        <v>69</v>
      </c>
      <c r="M184" s="52">
        <v>3</v>
      </c>
      <c r="N184" s="27">
        <v>82</v>
      </c>
      <c r="O184" s="27">
        <v>-86</v>
      </c>
      <c r="P184" s="27">
        <v>88</v>
      </c>
      <c r="Q184" s="26">
        <v>88</v>
      </c>
      <c r="R184" s="52">
        <v>3</v>
      </c>
      <c r="S184" s="25">
        <v>157</v>
      </c>
      <c r="T184" s="51">
        <v>3</v>
      </c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spans="2:3" ht="12.75" customHeight="1">
      <c r="B189" s="21"/>
      <c r="C189" s="1"/>
    </row>
    <row r="190" ht="12.75" customHeight="1">
      <c r="C190" s="1"/>
    </row>
    <row r="191" spans="3:16" ht="12.75" customHeight="1">
      <c r="C191" s="1"/>
      <c r="P191" s="68"/>
    </row>
    <row r="192" spans="3:16" ht="12.75" customHeight="1">
      <c r="C192" s="1"/>
      <c r="P192" s="68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>
      <c r="C246" s="1"/>
    </row>
    <row r="247" ht="12.75" customHeight="1">
      <c r="C247" s="1"/>
    </row>
    <row r="248" ht="12.75" customHeight="1">
      <c r="C248" s="1"/>
    </row>
    <row r="249" ht="12.75" customHeight="1">
      <c r="C249" s="1"/>
    </row>
    <row r="250" ht="12.75" customHeight="1">
      <c r="C250" s="1"/>
    </row>
    <row r="251" ht="12.75" customHeight="1">
      <c r="C251" s="1"/>
    </row>
    <row r="252" ht="12.75" customHeight="1">
      <c r="C252" s="1"/>
    </row>
    <row r="253" ht="12.75" customHeight="1">
      <c r="C253" s="1"/>
    </row>
    <row r="254" ht="12.75" customHeight="1">
      <c r="C254" s="1"/>
    </row>
    <row r="255" ht="12.75" customHeight="1">
      <c r="C255" s="1"/>
    </row>
    <row r="256" ht="12.75" customHeight="1">
      <c r="C256" s="1"/>
    </row>
    <row r="257" ht="12.75" customHeight="1">
      <c r="C257" s="1"/>
    </row>
    <row r="258" ht="12.75" customHeight="1">
      <c r="C258" s="1"/>
    </row>
    <row r="259" ht="12.75" customHeight="1">
      <c r="C259" s="1"/>
    </row>
    <row r="260" ht="12.75" customHeight="1">
      <c r="C260" s="1"/>
    </row>
    <row r="261" ht="12.75" customHeight="1">
      <c r="C261" s="1"/>
    </row>
    <row r="262" ht="12.75" customHeight="1">
      <c r="C262" s="1"/>
    </row>
    <row r="263" ht="12.75" customHeight="1">
      <c r="C263" s="1"/>
    </row>
    <row r="264" ht="12.75" customHeight="1">
      <c r="C264" s="1"/>
    </row>
    <row r="265" ht="12.75" customHeight="1">
      <c r="C265" s="1"/>
    </row>
    <row r="266" ht="12.75" customHeight="1">
      <c r="C266" s="1"/>
    </row>
    <row r="267" ht="12.75" customHeight="1">
      <c r="C267" s="1"/>
    </row>
    <row r="268" ht="12.75" customHeight="1">
      <c r="C268" s="1"/>
    </row>
    <row r="269" ht="12.75" customHeight="1">
      <c r="C269" s="1"/>
    </row>
    <row r="270" ht="12.75" customHeight="1">
      <c r="C270" s="1"/>
    </row>
    <row r="271" ht="12.75" customHeight="1">
      <c r="C271" s="1"/>
    </row>
    <row r="272" ht="12.75" customHeight="1">
      <c r="C272" s="1"/>
    </row>
    <row r="273" ht="12.75" customHeight="1">
      <c r="C273" s="1"/>
    </row>
    <row r="274" ht="12.75" customHeight="1">
      <c r="C274" s="1"/>
    </row>
    <row r="275" ht="12.75" customHeight="1">
      <c r="C275" s="1"/>
    </row>
    <row r="276" ht="12.75" customHeight="1">
      <c r="C276" s="1"/>
    </row>
    <row r="277" ht="12.75" customHeight="1">
      <c r="C277" s="1"/>
    </row>
    <row r="278" ht="12.75" customHeight="1">
      <c r="C278" s="1"/>
    </row>
    <row r="279" ht="12.75" customHeight="1">
      <c r="C279" s="1"/>
    </row>
    <row r="280" ht="12.75" customHeight="1">
      <c r="C280" s="1"/>
    </row>
    <row r="281" ht="12.75" customHeight="1">
      <c r="C281" s="1"/>
    </row>
    <row r="282" ht="12.75" customHeight="1">
      <c r="C282" s="1"/>
    </row>
    <row r="283" ht="12.75" customHeight="1">
      <c r="C283" s="1"/>
    </row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</sheetData>
  <sheetProtection selectLockedCells="1" selectUnlockedCells="1"/>
  <mergeCells count="12">
    <mergeCell ref="S1:T1"/>
    <mergeCell ref="A1:A2"/>
    <mergeCell ref="B1:B2"/>
    <mergeCell ref="C1:C2"/>
    <mergeCell ref="D1:D2"/>
    <mergeCell ref="E1:E2"/>
    <mergeCell ref="F1:F2"/>
    <mergeCell ref="P191:P192"/>
    <mergeCell ref="G1:G2"/>
    <mergeCell ref="H1:H2"/>
    <mergeCell ref="I1:M1"/>
    <mergeCell ref="N1:R1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InputMessage="1" showErrorMessage="1" sqref="I3:I4">
      <formula1>0</formula1>
      <formula2>200</formula2>
    </dataValidation>
    <dataValidation type="decimal" allowBlank="1" showErrorMessage="1" sqref="F7:F9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85" r:id="rId1"/>
  <headerFooter alignWithMargins="0">
    <oddHeader>&amp;LUbicación por Categorías&amp;C&amp;RDamas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showGridLines="0" zoomScalePageLayoutView="0" workbookViewId="0" topLeftCell="A1">
      <selection activeCell="R4" sqref="R4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11.421875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1" customWidth="1"/>
    <col min="9" max="12" width="7.7109375" style="1" customWidth="1"/>
    <col min="13" max="13" width="7.7109375" style="0" customWidth="1"/>
    <col min="14" max="14" width="7.7109375" style="24" customWidth="1"/>
    <col min="15" max="17" width="7.7109375" style="1" customWidth="1"/>
    <col min="18" max="18" width="10.00390625" style="1" customWidth="1"/>
    <col min="19" max="19" width="10.00390625" style="0" customWidth="1"/>
    <col min="20" max="20" width="8.421875" style="24" customWidth="1"/>
    <col min="21" max="22" width="10.140625" style="1" customWidth="1"/>
    <col min="23" max="23" width="0" style="1" hidden="1" customWidth="1"/>
    <col min="24" max="24" width="0.9921875" style="0" customWidth="1"/>
  </cols>
  <sheetData>
    <row r="1" spans="1:23" ht="15" customHeight="1">
      <c r="A1" s="82" t="s">
        <v>7</v>
      </c>
      <c r="B1" s="82" t="s">
        <v>8</v>
      </c>
      <c r="C1" s="84" t="s">
        <v>9</v>
      </c>
      <c r="D1" s="79" t="s">
        <v>2</v>
      </c>
      <c r="E1" s="66" t="s">
        <v>10</v>
      </c>
      <c r="F1" s="90" t="s">
        <v>11</v>
      </c>
      <c r="G1" s="91" t="s">
        <v>12</v>
      </c>
      <c r="H1" s="92" t="s">
        <v>13</v>
      </c>
      <c r="I1" s="81" t="s">
        <v>14</v>
      </c>
      <c r="J1" s="81"/>
      <c r="K1" s="81"/>
      <c r="L1" s="81"/>
      <c r="M1" s="81" t="s">
        <v>15</v>
      </c>
      <c r="N1" s="81"/>
      <c r="O1" s="81"/>
      <c r="P1" s="81"/>
      <c r="Q1" s="87" t="s">
        <v>16</v>
      </c>
      <c r="R1" s="89" t="s">
        <v>318</v>
      </c>
      <c r="S1" s="89"/>
      <c r="T1" s="89"/>
      <c r="V1"/>
      <c r="W1"/>
    </row>
    <row r="2" spans="1:20" s="1" customFormat="1" ht="15" customHeight="1">
      <c r="A2" s="83"/>
      <c r="B2" s="83"/>
      <c r="C2" s="85"/>
      <c r="D2" s="86"/>
      <c r="E2" s="66"/>
      <c r="F2" s="90"/>
      <c r="G2" s="91"/>
      <c r="H2" s="93"/>
      <c r="I2" s="18">
        <v>1</v>
      </c>
      <c r="J2" s="18">
        <v>2</v>
      </c>
      <c r="K2" s="18">
        <v>3</v>
      </c>
      <c r="L2" s="34" t="s">
        <v>3</v>
      </c>
      <c r="M2" s="18">
        <v>1</v>
      </c>
      <c r="N2" s="18">
        <v>2</v>
      </c>
      <c r="O2" s="18">
        <v>3</v>
      </c>
      <c r="P2" s="43" t="s">
        <v>3</v>
      </c>
      <c r="Q2" s="88"/>
      <c r="R2" s="42" t="s">
        <v>11</v>
      </c>
      <c r="S2" s="36" t="s">
        <v>10</v>
      </c>
      <c r="T2" s="41" t="s">
        <v>18</v>
      </c>
    </row>
    <row r="3" spans="1:23" ht="21" customHeight="1">
      <c r="A3" s="32">
        <v>195</v>
      </c>
      <c r="B3" s="40" t="s">
        <v>243</v>
      </c>
      <c r="C3" s="40" t="s">
        <v>244</v>
      </c>
      <c r="D3" s="19"/>
      <c r="E3" s="29" t="s">
        <v>242</v>
      </c>
      <c r="F3" s="30">
        <v>72.65</v>
      </c>
      <c r="G3" s="29" t="s">
        <v>37</v>
      </c>
      <c r="H3" s="28" t="s">
        <v>233</v>
      </c>
      <c r="I3" s="27">
        <v>118</v>
      </c>
      <c r="J3" s="27">
        <v>123</v>
      </c>
      <c r="K3" s="27">
        <v>127</v>
      </c>
      <c r="L3" s="26">
        <v>127</v>
      </c>
      <c r="M3" s="27">
        <v>150</v>
      </c>
      <c r="N3" s="27">
        <v>155</v>
      </c>
      <c r="O3" s="27">
        <v>160</v>
      </c>
      <c r="P3" s="26">
        <v>160</v>
      </c>
      <c r="Q3" s="25">
        <v>287</v>
      </c>
      <c r="R3" s="38">
        <v>388.0208602253283</v>
      </c>
      <c r="S3" s="39">
        <v>386.87783458571596</v>
      </c>
      <c r="T3" s="37">
        <v>1</v>
      </c>
      <c r="W3" s="22" t="s">
        <v>4</v>
      </c>
    </row>
    <row r="4" spans="1:23" s="20" customFormat="1" ht="21" customHeight="1">
      <c r="A4" s="32">
        <v>200</v>
      </c>
      <c r="B4" s="40" t="s">
        <v>206</v>
      </c>
      <c r="C4" s="40" t="s">
        <v>207</v>
      </c>
      <c r="D4" s="19"/>
      <c r="E4" s="29" t="s">
        <v>267</v>
      </c>
      <c r="F4" s="30">
        <v>80.6</v>
      </c>
      <c r="G4" s="29" t="s">
        <v>208</v>
      </c>
      <c r="H4" s="28" t="s">
        <v>194</v>
      </c>
      <c r="I4" s="27">
        <v>136</v>
      </c>
      <c r="J4" s="27">
        <v>-142</v>
      </c>
      <c r="K4" s="27">
        <v>-142</v>
      </c>
      <c r="L4" s="26">
        <v>136</v>
      </c>
      <c r="M4" s="27">
        <v>-160</v>
      </c>
      <c r="N4" s="27">
        <v>163</v>
      </c>
      <c r="O4" s="27">
        <v>0</v>
      </c>
      <c r="P4" s="26">
        <v>163</v>
      </c>
      <c r="Q4" s="25">
        <v>299</v>
      </c>
      <c r="R4" s="38">
        <v>380.50705174849537</v>
      </c>
      <c r="S4" s="39">
        <v>379.47505631973047</v>
      </c>
      <c r="T4" s="37">
        <v>3</v>
      </c>
      <c r="W4" s="22" t="s">
        <v>4</v>
      </c>
    </row>
    <row r="5" spans="1:23" ht="21" customHeight="1">
      <c r="A5" s="32">
        <v>200</v>
      </c>
      <c r="B5" s="40" t="s">
        <v>206</v>
      </c>
      <c r="C5" s="40" t="s">
        <v>207</v>
      </c>
      <c r="D5" s="19"/>
      <c r="E5" s="29" t="s">
        <v>205</v>
      </c>
      <c r="F5" s="30">
        <v>80.6</v>
      </c>
      <c r="G5" s="29" t="s">
        <v>208</v>
      </c>
      <c r="H5" s="28" t="s">
        <v>194</v>
      </c>
      <c r="I5" s="27">
        <v>136</v>
      </c>
      <c r="J5" s="27">
        <v>-142</v>
      </c>
      <c r="K5" s="27">
        <v>-142</v>
      </c>
      <c r="L5" s="26">
        <v>136</v>
      </c>
      <c r="M5" s="27">
        <v>-160</v>
      </c>
      <c r="N5" s="27">
        <v>163</v>
      </c>
      <c r="O5" s="27">
        <v>0</v>
      </c>
      <c r="P5" s="26">
        <v>163</v>
      </c>
      <c r="Q5" s="25">
        <v>299</v>
      </c>
      <c r="R5" s="38">
        <v>380.50705174849537</v>
      </c>
      <c r="S5" s="39">
        <v>379.47505631973047</v>
      </c>
      <c r="T5" s="37">
        <v>3</v>
      </c>
      <c r="W5" s="22" t="s">
        <v>4</v>
      </c>
    </row>
    <row r="6" spans="1:23" ht="21" customHeight="1">
      <c r="A6" s="32">
        <v>203</v>
      </c>
      <c r="B6" s="40" t="s">
        <v>271</v>
      </c>
      <c r="C6" s="40" t="s">
        <v>272</v>
      </c>
      <c r="D6" s="19"/>
      <c r="E6" s="29" t="s">
        <v>267</v>
      </c>
      <c r="F6" s="30">
        <v>80</v>
      </c>
      <c r="G6" s="29" t="s">
        <v>37</v>
      </c>
      <c r="H6" s="28" t="s">
        <v>241</v>
      </c>
      <c r="I6" s="27">
        <v>130</v>
      </c>
      <c r="J6" s="27">
        <v>135</v>
      </c>
      <c r="K6" s="27">
        <v>-137</v>
      </c>
      <c r="L6" s="26">
        <v>135</v>
      </c>
      <c r="M6" s="27">
        <v>151</v>
      </c>
      <c r="N6" s="27">
        <v>-156</v>
      </c>
      <c r="O6" s="27">
        <v>157</v>
      </c>
      <c r="P6" s="26">
        <v>157</v>
      </c>
      <c r="Q6" s="25">
        <v>292</v>
      </c>
      <c r="R6" s="38">
        <v>373.13609381196517</v>
      </c>
      <c r="S6" s="39">
        <v>370.59102490087395</v>
      </c>
      <c r="T6" s="37">
        <v>4</v>
      </c>
      <c r="W6" s="22" t="s">
        <v>4</v>
      </c>
    </row>
    <row r="7" spans="1:23" ht="21" customHeight="1">
      <c r="A7" s="32">
        <v>171</v>
      </c>
      <c r="B7" s="40" t="s">
        <v>268</v>
      </c>
      <c r="C7" s="40" t="s">
        <v>269</v>
      </c>
      <c r="D7" s="19"/>
      <c r="E7" s="29" t="s">
        <v>267</v>
      </c>
      <c r="F7" s="30">
        <v>80.6</v>
      </c>
      <c r="G7" s="29" t="s">
        <v>37</v>
      </c>
      <c r="H7" s="28" t="s">
        <v>270</v>
      </c>
      <c r="I7" s="27">
        <v>125</v>
      </c>
      <c r="J7" s="27">
        <v>-131</v>
      </c>
      <c r="K7" s="27">
        <v>131</v>
      </c>
      <c r="L7" s="26">
        <v>131</v>
      </c>
      <c r="M7" s="27">
        <v>152</v>
      </c>
      <c r="N7" s="27">
        <v>156</v>
      </c>
      <c r="O7" s="27">
        <v>162</v>
      </c>
      <c r="P7" s="26">
        <v>162</v>
      </c>
      <c r="Q7" s="25">
        <v>293</v>
      </c>
      <c r="R7" s="38">
        <v>372.8714587368199</v>
      </c>
      <c r="S7" s="39">
        <v>371.86017224642484</v>
      </c>
      <c r="T7" s="37">
        <v>5</v>
      </c>
      <c r="W7" s="22" t="s">
        <v>4</v>
      </c>
    </row>
    <row r="8" spans="1:23" ht="21" customHeight="1">
      <c r="A8" s="32">
        <v>60</v>
      </c>
      <c r="B8" s="40" t="s">
        <v>113</v>
      </c>
      <c r="C8" s="40" t="s">
        <v>114</v>
      </c>
      <c r="D8" s="19"/>
      <c r="E8" s="29" t="s">
        <v>112</v>
      </c>
      <c r="F8" s="30">
        <v>54.35</v>
      </c>
      <c r="G8" s="29" t="s">
        <v>115</v>
      </c>
      <c r="H8" s="28" t="s">
        <v>116</v>
      </c>
      <c r="I8" s="27">
        <v>90</v>
      </c>
      <c r="J8" s="27">
        <v>95</v>
      </c>
      <c r="K8" s="27">
        <v>98</v>
      </c>
      <c r="L8" s="26">
        <v>98</v>
      </c>
      <c r="M8" s="27">
        <v>115</v>
      </c>
      <c r="N8" s="27">
        <v>122</v>
      </c>
      <c r="O8" s="27">
        <v>126</v>
      </c>
      <c r="P8" s="26">
        <v>126</v>
      </c>
      <c r="Q8" s="25">
        <v>224</v>
      </c>
      <c r="R8" s="38">
        <v>371.7560677561029</v>
      </c>
      <c r="S8" s="39">
        <v>368.2642441352249</v>
      </c>
      <c r="T8" s="37">
        <v>6</v>
      </c>
      <c r="W8" s="22" t="s">
        <v>4</v>
      </c>
    </row>
    <row r="9" spans="1:23" ht="21" customHeight="1">
      <c r="A9" s="32">
        <v>99</v>
      </c>
      <c r="B9" s="40" t="s">
        <v>291</v>
      </c>
      <c r="C9" s="40" t="s">
        <v>292</v>
      </c>
      <c r="D9" s="19"/>
      <c r="E9" s="29" t="s">
        <v>288</v>
      </c>
      <c r="F9" s="30">
        <v>90.3</v>
      </c>
      <c r="G9" s="29" t="s">
        <v>37</v>
      </c>
      <c r="H9" s="28" t="s">
        <v>241</v>
      </c>
      <c r="I9" s="27">
        <v>-140</v>
      </c>
      <c r="J9" s="27">
        <v>140</v>
      </c>
      <c r="K9" s="27">
        <v>-143</v>
      </c>
      <c r="L9" s="26">
        <v>140</v>
      </c>
      <c r="M9" s="27">
        <v>162</v>
      </c>
      <c r="N9" s="27">
        <v>168</v>
      </c>
      <c r="O9" s="27">
        <v>-173</v>
      </c>
      <c r="P9" s="26">
        <v>168</v>
      </c>
      <c r="Q9" s="25">
        <v>308</v>
      </c>
      <c r="R9" s="38">
        <v>369.7014192071307</v>
      </c>
      <c r="S9" s="39">
        <v>359.4457692674814</v>
      </c>
      <c r="T9" s="37">
        <v>7</v>
      </c>
      <c r="W9" s="22" t="s">
        <v>4</v>
      </c>
    </row>
    <row r="10" spans="1:23" ht="21" customHeight="1">
      <c r="A10" s="32">
        <v>160</v>
      </c>
      <c r="B10" s="40" t="s">
        <v>180</v>
      </c>
      <c r="C10" s="40" t="s">
        <v>181</v>
      </c>
      <c r="D10" s="19"/>
      <c r="E10" s="29" t="s">
        <v>229</v>
      </c>
      <c r="F10" s="30">
        <v>60</v>
      </c>
      <c r="G10" s="29" t="s">
        <v>182</v>
      </c>
      <c r="H10" s="28" t="s">
        <v>183</v>
      </c>
      <c r="I10" s="27">
        <v>98</v>
      </c>
      <c r="J10" s="27">
        <v>-104</v>
      </c>
      <c r="K10" s="27">
        <v>104</v>
      </c>
      <c r="L10" s="26">
        <v>104</v>
      </c>
      <c r="M10" s="27">
        <v>128</v>
      </c>
      <c r="N10" s="27">
        <v>133</v>
      </c>
      <c r="O10" s="27">
        <v>136</v>
      </c>
      <c r="P10" s="26">
        <v>136</v>
      </c>
      <c r="Q10" s="25">
        <v>240</v>
      </c>
      <c r="R10" s="38">
        <v>369.2319255393469</v>
      </c>
      <c r="S10" s="39">
        <v>364.80184774231367</v>
      </c>
      <c r="T10" s="37">
        <v>9</v>
      </c>
      <c r="W10" s="22" t="s">
        <v>4</v>
      </c>
    </row>
    <row r="11" spans="1:23" ht="21" customHeight="1">
      <c r="A11" s="32">
        <v>160</v>
      </c>
      <c r="B11" s="40" t="s">
        <v>180</v>
      </c>
      <c r="C11" s="40" t="s">
        <v>181</v>
      </c>
      <c r="D11" s="19"/>
      <c r="E11" s="29" t="s">
        <v>179</v>
      </c>
      <c r="F11" s="30">
        <v>60</v>
      </c>
      <c r="G11" s="29" t="s">
        <v>182</v>
      </c>
      <c r="H11" s="28" t="s">
        <v>183</v>
      </c>
      <c r="I11" s="27">
        <v>98</v>
      </c>
      <c r="J11" s="27">
        <v>-104</v>
      </c>
      <c r="K11" s="27">
        <v>104</v>
      </c>
      <c r="L11" s="26">
        <v>104</v>
      </c>
      <c r="M11" s="27">
        <v>128</v>
      </c>
      <c r="N11" s="27">
        <v>133</v>
      </c>
      <c r="O11" s="27">
        <v>136</v>
      </c>
      <c r="P11" s="26">
        <v>136</v>
      </c>
      <c r="Q11" s="25">
        <v>240</v>
      </c>
      <c r="R11" s="38">
        <v>369.2319255393469</v>
      </c>
      <c r="S11" s="39">
        <v>364.80184774231367</v>
      </c>
      <c r="T11" s="37">
        <v>9</v>
      </c>
      <c r="W11" s="22" t="s">
        <v>4</v>
      </c>
    </row>
    <row r="12" spans="1:23" ht="21" customHeight="1">
      <c r="A12" s="32">
        <v>34</v>
      </c>
      <c r="B12" s="40" t="s">
        <v>245</v>
      </c>
      <c r="C12" s="40" t="s">
        <v>200</v>
      </c>
      <c r="D12" s="19"/>
      <c r="E12" s="29" t="s">
        <v>242</v>
      </c>
      <c r="F12" s="30">
        <v>72.85</v>
      </c>
      <c r="G12" s="29" t="s">
        <v>37</v>
      </c>
      <c r="H12" s="28" t="s">
        <v>246</v>
      </c>
      <c r="I12" s="27">
        <v>120</v>
      </c>
      <c r="J12" s="27">
        <v>-124</v>
      </c>
      <c r="K12" s="27">
        <v>-124</v>
      </c>
      <c r="L12" s="26">
        <v>120</v>
      </c>
      <c r="M12" s="27">
        <v>145</v>
      </c>
      <c r="N12" s="27">
        <v>151</v>
      </c>
      <c r="O12" s="27">
        <v>-156</v>
      </c>
      <c r="P12" s="26">
        <v>151</v>
      </c>
      <c r="Q12" s="25">
        <v>271</v>
      </c>
      <c r="R12" s="38">
        <v>365.77061673905143</v>
      </c>
      <c r="S12" s="39">
        <v>365.3097323091603</v>
      </c>
      <c r="T12" s="37">
        <v>10</v>
      </c>
      <c r="W12" s="22" t="s">
        <v>4</v>
      </c>
    </row>
    <row r="13" spans="1:23" ht="21" customHeight="1">
      <c r="A13" s="32">
        <v>137</v>
      </c>
      <c r="B13" s="40" t="s">
        <v>231</v>
      </c>
      <c r="C13" s="40" t="s">
        <v>232</v>
      </c>
      <c r="D13" s="19"/>
      <c r="E13" s="29" t="s">
        <v>230</v>
      </c>
      <c r="F13" s="30">
        <v>66.85</v>
      </c>
      <c r="G13" s="29" t="s">
        <v>115</v>
      </c>
      <c r="H13" s="28" t="s">
        <v>233</v>
      </c>
      <c r="I13" s="27">
        <v>-112</v>
      </c>
      <c r="J13" s="27">
        <v>112</v>
      </c>
      <c r="K13" s="27">
        <v>-117</v>
      </c>
      <c r="L13" s="26">
        <v>112</v>
      </c>
      <c r="M13" s="27">
        <v>138</v>
      </c>
      <c r="N13" s="27">
        <v>144</v>
      </c>
      <c r="O13" s="27">
        <v>-148</v>
      </c>
      <c r="P13" s="26">
        <v>144</v>
      </c>
      <c r="Q13" s="25">
        <v>256</v>
      </c>
      <c r="R13" s="38">
        <v>365.0832093381164</v>
      </c>
      <c r="S13" s="39">
        <v>364.5379354358756</v>
      </c>
      <c r="T13" s="37">
        <v>11</v>
      </c>
      <c r="W13" s="22" t="s">
        <v>4</v>
      </c>
    </row>
    <row r="14" spans="1:23" ht="21" customHeight="1">
      <c r="A14" s="32">
        <v>181</v>
      </c>
      <c r="B14" s="40" t="s">
        <v>289</v>
      </c>
      <c r="C14" s="40" t="s">
        <v>170</v>
      </c>
      <c r="D14" s="19"/>
      <c r="E14" s="29" t="s">
        <v>288</v>
      </c>
      <c r="F14" s="30">
        <v>95.5</v>
      </c>
      <c r="G14" s="29" t="s">
        <v>290</v>
      </c>
      <c r="H14" s="28" t="s">
        <v>270</v>
      </c>
      <c r="I14" s="27">
        <v>130</v>
      </c>
      <c r="J14" s="27">
        <v>137</v>
      </c>
      <c r="K14" s="27">
        <v>-143</v>
      </c>
      <c r="L14" s="26">
        <v>137</v>
      </c>
      <c r="M14" s="27">
        <v>172</v>
      </c>
      <c r="N14" s="27">
        <v>-183</v>
      </c>
      <c r="O14" s="27">
        <v>-183</v>
      </c>
      <c r="P14" s="26">
        <v>172</v>
      </c>
      <c r="Q14" s="25">
        <v>309</v>
      </c>
      <c r="R14" s="38">
        <v>361.4461387589214</v>
      </c>
      <c r="S14" s="39">
        <v>360.6128009858823</v>
      </c>
      <c r="T14" s="37">
        <v>12</v>
      </c>
      <c r="W14" s="22" t="s">
        <v>4</v>
      </c>
    </row>
    <row r="15" spans="1:23" ht="21" customHeight="1">
      <c r="A15" s="32">
        <v>46</v>
      </c>
      <c r="B15" s="40" t="s">
        <v>247</v>
      </c>
      <c r="C15" s="40" t="s">
        <v>217</v>
      </c>
      <c r="D15" s="19"/>
      <c r="E15" s="29" t="s">
        <v>242</v>
      </c>
      <c r="F15" s="30">
        <v>73</v>
      </c>
      <c r="G15" s="29" t="s">
        <v>37</v>
      </c>
      <c r="H15" s="28" t="s">
        <v>235</v>
      </c>
      <c r="I15" s="27">
        <v>112</v>
      </c>
      <c r="J15" s="27">
        <v>-115</v>
      </c>
      <c r="K15" s="27">
        <v>115</v>
      </c>
      <c r="L15" s="26">
        <v>115</v>
      </c>
      <c r="M15" s="27">
        <v>143</v>
      </c>
      <c r="N15" s="27">
        <v>148</v>
      </c>
      <c r="O15" s="27">
        <v>-151</v>
      </c>
      <c r="P15" s="26">
        <v>148</v>
      </c>
      <c r="Q15" s="25">
        <v>263</v>
      </c>
      <c r="R15" s="38">
        <v>354.52568117088254</v>
      </c>
      <c r="S15" s="39">
        <v>354.52568117088254</v>
      </c>
      <c r="T15" s="37">
        <v>13</v>
      </c>
      <c r="W15" s="22" t="s">
        <v>4</v>
      </c>
    </row>
    <row r="16" spans="1:23" ht="21" customHeight="1">
      <c r="A16" s="32">
        <v>62</v>
      </c>
      <c r="B16" s="40" t="s">
        <v>147</v>
      </c>
      <c r="C16" s="40" t="s">
        <v>148</v>
      </c>
      <c r="D16" s="19"/>
      <c r="E16" s="29" t="s">
        <v>267</v>
      </c>
      <c r="F16" s="30">
        <v>78.4</v>
      </c>
      <c r="G16" s="29" t="s">
        <v>41</v>
      </c>
      <c r="H16" s="28" t="s">
        <v>116</v>
      </c>
      <c r="I16" s="27">
        <v>109</v>
      </c>
      <c r="J16" s="27">
        <v>112</v>
      </c>
      <c r="K16" s="27">
        <v>115</v>
      </c>
      <c r="L16" s="26">
        <v>115</v>
      </c>
      <c r="M16" s="27">
        <v>150</v>
      </c>
      <c r="N16" s="27">
        <v>155</v>
      </c>
      <c r="O16" s="27">
        <v>159</v>
      </c>
      <c r="P16" s="26">
        <v>159</v>
      </c>
      <c r="Q16" s="25">
        <v>274</v>
      </c>
      <c r="R16" s="38">
        <v>354.12677970125753</v>
      </c>
      <c r="S16" s="39">
        <v>347.74637268095705</v>
      </c>
      <c r="T16" s="37">
        <v>16</v>
      </c>
      <c r="W16" s="22" t="s">
        <v>4</v>
      </c>
    </row>
    <row r="17" spans="1:23" ht="21" customHeight="1">
      <c r="A17" s="32">
        <v>62</v>
      </c>
      <c r="B17" s="40" t="s">
        <v>147</v>
      </c>
      <c r="C17" s="40" t="s">
        <v>148</v>
      </c>
      <c r="D17" s="19"/>
      <c r="E17" s="29" t="s">
        <v>205</v>
      </c>
      <c r="F17" s="30">
        <v>78.4</v>
      </c>
      <c r="G17" s="29" t="s">
        <v>41</v>
      </c>
      <c r="H17" s="28" t="s">
        <v>116</v>
      </c>
      <c r="I17" s="27">
        <v>109</v>
      </c>
      <c r="J17" s="27">
        <v>112</v>
      </c>
      <c r="K17" s="27">
        <v>115</v>
      </c>
      <c r="L17" s="26">
        <v>115</v>
      </c>
      <c r="M17" s="27">
        <v>150</v>
      </c>
      <c r="N17" s="27">
        <v>155</v>
      </c>
      <c r="O17" s="27">
        <v>159</v>
      </c>
      <c r="P17" s="26">
        <v>159</v>
      </c>
      <c r="Q17" s="25">
        <v>274</v>
      </c>
      <c r="R17" s="38">
        <v>354.12677970125753</v>
      </c>
      <c r="S17" s="39">
        <v>347.74637268095705</v>
      </c>
      <c r="T17" s="37">
        <v>16</v>
      </c>
      <c r="W17" s="22" t="s">
        <v>4</v>
      </c>
    </row>
    <row r="18" spans="1:23" ht="21" customHeight="1">
      <c r="A18" s="32">
        <v>62</v>
      </c>
      <c r="B18" s="40" t="s">
        <v>147</v>
      </c>
      <c r="C18" s="40" t="s">
        <v>148</v>
      </c>
      <c r="D18" s="19"/>
      <c r="E18" s="29" t="s">
        <v>146</v>
      </c>
      <c r="F18" s="30">
        <v>78.4</v>
      </c>
      <c r="G18" s="29" t="s">
        <v>41</v>
      </c>
      <c r="H18" s="28" t="s">
        <v>116</v>
      </c>
      <c r="I18" s="27">
        <v>109</v>
      </c>
      <c r="J18" s="27">
        <v>112</v>
      </c>
      <c r="K18" s="27">
        <v>115</v>
      </c>
      <c r="L18" s="26">
        <v>115</v>
      </c>
      <c r="M18" s="27">
        <v>150</v>
      </c>
      <c r="N18" s="27">
        <v>155</v>
      </c>
      <c r="O18" s="27">
        <v>159</v>
      </c>
      <c r="P18" s="26">
        <v>159</v>
      </c>
      <c r="Q18" s="25">
        <v>274</v>
      </c>
      <c r="R18" s="38">
        <v>354.12677970125753</v>
      </c>
      <c r="S18" s="39">
        <v>347.74637268095705</v>
      </c>
      <c r="T18" s="37">
        <v>16</v>
      </c>
      <c r="W18" s="22" t="s">
        <v>4</v>
      </c>
    </row>
    <row r="19" spans="1:23" ht="21" customHeight="1">
      <c r="A19" s="32">
        <v>168</v>
      </c>
      <c r="B19" s="40" t="s">
        <v>222</v>
      </c>
      <c r="C19" s="40" t="s">
        <v>98</v>
      </c>
      <c r="D19" s="19"/>
      <c r="E19" s="29" t="s">
        <v>288</v>
      </c>
      <c r="F19" s="30">
        <v>94.6</v>
      </c>
      <c r="G19" s="29" t="s">
        <v>92</v>
      </c>
      <c r="H19" s="28" t="s">
        <v>194</v>
      </c>
      <c r="I19" s="27">
        <v>136</v>
      </c>
      <c r="J19" s="27">
        <v>141</v>
      </c>
      <c r="K19" s="27">
        <v>-145</v>
      </c>
      <c r="L19" s="26">
        <v>141</v>
      </c>
      <c r="M19" s="27">
        <v>160</v>
      </c>
      <c r="N19" s="27">
        <v>-165</v>
      </c>
      <c r="O19" s="27">
        <v>-165</v>
      </c>
      <c r="P19" s="26">
        <v>160</v>
      </c>
      <c r="Q19" s="25">
        <v>301</v>
      </c>
      <c r="R19" s="38">
        <v>353.5804770926015</v>
      </c>
      <c r="S19" s="39">
        <v>351.276547238675</v>
      </c>
      <c r="T19" s="37">
        <v>18</v>
      </c>
      <c r="W19" s="22" t="s">
        <v>4</v>
      </c>
    </row>
    <row r="20" spans="1:23" ht="21" customHeight="1">
      <c r="A20" s="32">
        <v>168</v>
      </c>
      <c r="B20" s="40" t="s">
        <v>222</v>
      </c>
      <c r="C20" s="40" t="s">
        <v>98</v>
      </c>
      <c r="D20" s="19"/>
      <c r="E20" s="29" t="s">
        <v>221</v>
      </c>
      <c r="F20" s="30">
        <v>94.6</v>
      </c>
      <c r="G20" s="29" t="s">
        <v>92</v>
      </c>
      <c r="H20" s="28" t="s">
        <v>194</v>
      </c>
      <c r="I20" s="27">
        <v>136</v>
      </c>
      <c r="J20" s="27">
        <v>141</v>
      </c>
      <c r="K20" s="27">
        <v>-145</v>
      </c>
      <c r="L20" s="26">
        <v>141</v>
      </c>
      <c r="M20" s="27">
        <v>160</v>
      </c>
      <c r="N20" s="27">
        <v>-165</v>
      </c>
      <c r="O20" s="27">
        <v>-165</v>
      </c>
      <c r="P20" s="26">
        <v>160</v>
      </c>
      <c r="Q20" s="25">
        <v>301</v>
      </c>
      <c r="R20" s="38">
        <v>353.5804770926015</v>
      </c>
      <c r="S20" s="39">
        <v>351.276547238675</v>
      </c>
      <c r="T20" s="37">
        <v>18</v>
      </c>
      <c r="W20" s="22" t="s">
        <v>4</v>
      </c>
    </row>
    <row r="21" spans="1:23" ht="21" customHeight="1">
      <c r="A21" s="32">
        <v>139</v>
      </c>
      <c r="B21" s="40" t="s">
        <v>190</v>
      </c>
      <c r="C21" s="40" t="s">
        <v>129</v>
      </c>
      <c r="D21" s="19"/>
      <c r="E21" s="29" t="s">
        <v>189</v>
      </c>
      <c r="F21" s="30">
        <v>64.95</v>
      </c>
      <c r="G21" s="29" t="s">
        <v>191</v>
      </c>
      <c r="H21" s="28" t="s">
        <v>186</v>
      </c>
      <c r="I21" s="27">
        <v>105</v>
      </c>
      <c r="J21" s="27">
        <v>108</v>
      </c>
      <c r="K21" s="27">
        <v>112</v>
      </c>
      <c r="L21" s="26">
        <v>112</v>
      </c>
      <c r="M21" s="27">
        <v>128</v>
      </c>
      <c r="N21" s="27">
        <v>-131</v>
      </c>
      <c r="O21" s="27">
        <v>131</v>
      </c>
      <c r="P21" s="26">
        <v>131</v>
      </c>
      <c r="Q21" s="25">
        <v>243</v>
      </c>
      <c r="R21" s="38">
        <v>353.37114940761535</v>
      </c>
      <c r="S21" s="39">
        <v>346.02624340202254</v>
      </c>
      <c r="T21" s="37">
        <v>19</v>
      </c>
      <c r="W21" s="22" t="s">
        <v>4</v>
      </c>
    </row>
    <row r="22" spans="1:23" ht="21" customHeight="1">
      <c r="A22" s="32">
        <v>165</v>
      </c>
      <c r="B22" s="40" t="s">
        <v>156</v>
      </c>
      <c r="C22" s="40" t="s">
        <v>157</v>
      </c>
      <c r="D22" s="19"/>
      <c r="E22" s="29" t="s">
        <v>278</v>
      </c>
      <c r="F22" s="30">
        <v>87.4</v>
      </c>
      <c r="G22" s="29" t="s">
        <v>22</v>
      </c>
      <c r="H22" s="28" t="s">
        <v>121</v>
      </c>
      <c r="I22" s="27">
        <v>-117</v>
      </c>
      <c r="J22" s="27">
        <v>117</v>
      </c>
      <c r="K22" s="27">
        <v>126</v>
      </c>
      <c r="L22" s="26">
        <v>126</v>
      </c>
      <c r="M22" s="27">
        <v>146</v>
      </c>
      <c r="N22" s="27">
        <v>154</v>
      </c>
      <c r="O22" s="27">
        <v>162</v>
      </c>
      <c r="P22" s="26">
        <v>162</v>
      </c>
      <c r="Q22" s="25">
        <v>288</v>
      </c>
      <c r="R22" s="38">
        <v>351.25776977456917</v>
      </c>
      <c r="S22" s="39">
        <v>348.1264275626434</v>
      </c>
      <c r="T22" s="37">
        <v>22</v>
      </c>
      <c r="W22" s="22" t="s">
        <v>4</v>
      </c>
    </row>
    <row r="23" spans="1:23" ht="21" customHeight="1">
      <c r="A23" s="32">
        <v>165</v>
      </c>
      <c r="B23" s="40" t="s">
        <v>156</v>
      </c>
      <c r="C23" s="40" t="s">
        <v>157</v>
      </c>
      <c r="D23" s="19"/>
      <c r="E23" s="29" t="s">
        <v>220</v>
      </c>
      <c r="F23" s="30">
        <v>87.4</v>
      </c>
      <c r="G23" s="29" t="s">
        <v>22</v>
      </c>
      <c r="H23" s="28" t="s">
        <v>121</v>
      </c>
      <c r="I23" s="27">
        <v>-117</v>
      </c>
      <c r="J23" s="27">
        <v>117</v>
      </c>
      <c r="K23" s="27">
        <v>126</v>
      </c>
      <c r="L23" s="26">
        <v>126</v>
      </c>
      <c r="M23" s="27">
        <v>146</v>
      </c>
      <c r="N23" s="27">
        <v>154</v>
      </c>
      <c r="O23" s="27">
        <v>162</v>
      </c>
      <c r="P23" s="26">
        <v>162</v>
      </c>
      <c r="Q23" s="25">
        <v>288</v>
      </c>
      <c r="R23" s="38">
        <v>351.25776977456917</v>
      </c>
      <c r="S23" s="39">
        <v>348.1264275626434</v>
      </c>
      <c r="T23" s="37">
        <v>22</v>
      </c>
      <c r="W23" s="22" t="s">
        <v>4</v>
      </c>
    </row>
    <row r="24" spans="1:23" ht="21" customHeight="1">
      <c r="A24" s="32">
        <v>165</v>
      </c>
      <c r="B24" s="40" t="s">
        <v>156</v>
      </c>
      <c r="C24" s="40" t="s">
        <v>157</v>
      </c>
      <c r="D24" s="19"/>
      <c r="E24" s="29" t="s">
        <v>155</v>
      </c>
      <c r="F24" s="30">
        <v>87.4</v>
      </c>
      <c r="G24" s="29" t="s">
        <v>22</v>
      </c>
      <c r="H24" s="28" t="s">
        <v>121</v>
      </c>
      <c r="I24" s="27">
        <v>-117</v>
      </c>
      <c r="J24" s="27">
        <v>117</v>
      </c>
      <c r="K24" s="27">
        <v>126</v>
      </c>
      <c r="L24" s="26">
        <v>126</v>
      </c>
      <c r="M24" s="27">
        <v>146</v>
      </c>
      <c r="N24" s="27">
        <v>154</v>
      </c>
      <c r="O24" s="27">
        <v>162</v>
      </c>
      <c r="P24" s="26">
        <v>162</v>
      </c>
      <c r="Q24" s="25">
        <v>288</v>
      </c>
      <c r="R24" s="38">
        <v>351.25776977456917</v>
      </c>
      <c r="S24" s="39">
        <v>348.1264275626434</v>
      </c>
      <c r="T24" s="37">
        <v>22</v>
      </c>
      <c r="W24" s="22" t="s">
        <v>4</v>
      </c>
    </row>
    <row r="25" spans="1:23" ht="21" customHeight="1">
      <c r="A25" s="32">
        <v>39</v>
      </c>
      <c r="B25" s="40" t="s">
        <v>248</v>
      </c>
      <c r="C25" s="40" t="s">
        <v>249</v>
      </c>
      <c r="D25" s="19"/>
      <c r="E25" s="29" t="s">
        <v>242</v>
      </c>
      <c r="F25" s="30">
        <v>71.9</v>
      </c>
      <c r="G25" s="29" t="s">
        <v>250</v>
      </c>
      <c r="H25" s="28" t="s">
        <v>246</v>
      </c>
      <c r="I25" s="27">
        <v>110</v>
      </c>
      <c r="J25" s="27">
        <v>-115</v>
      </c>
      <c r="K25" s="27">
        <v>-118</v>
      </c>
      <c r="L25" s="26">
        <v>110</v>
      </c>
      <c r="M25" s="27">
        <v>148</v>
      </c>
      <c r="N25" s="27">
        <v>-152</v>
      </c>
      <c r="O25" s="27">
        <v>-154</v>
      </c>
      <c r="P25" s="26">
        <v>148</v>
      </c>
      <c r="Q25" s="25">
        <v>258</v>
      </c>
      <c r="R25" s="38">
        <v>351.0595225234103</v>
      </c>
      <c r="S25" s="39">
        <v>347.78564920945894</v>
      </c>
      <c r="T25" s="37">
        <v>23</v>
      </c>
      <c r="W25" s="22" t="s">
        <v>4</v>
      </c>
    </row>
    <row r="26" spans="1:23" ht="21" customHeight="1">
      <c r="A26" s="32">
        <v>17</v>
      </c>
      <c r="B26" s="40" t="s">
        <v>131</v>
      </c>
      <c r="C26" s="40" t="s">
        <v>132</v>
      </c>
      <c r="D26" s="19"/>
      <c r="E26" s="29" t="s">
        <v>230</v>
      </c>
      <c r="F26" s="30">
        <v>65.75</v>
      </c>
      <c r="G26" s="29" t="s">
        <v>34</v>
      </c>
      <c r="H26" s="28" t="s">
        <v>116</v>
      </c>
      <c r="I26" s="27">
        <v>100</v>
      </c>
      <c r="J26" s="27">
        <v>104</v>
      </c>
      <c r="K26" s="27">
        <v>-107</v>
      </c>
      <c r="L26" s="26">
        <v>104</v>
      </c>
      <c r="M26" s="27">
        <v>-122</v>
      </c>
      <c r="N26" s="27">
        <v>135</v>
      </c>
      <c r="O26" s="27">
        <v>-140</v>
      </c>
      <c r="P26" s="26">
        <v>135</v>
      </c>
      <c r="Q26" s="25">
        <v>239</v>
      </c>
      <c r="R26" s="38">
        <v>344.6653785960712</v>
      </c>
      <c r="S26" s="39">
        <v>340.330338160837</v>
      </c>
      <c r="T26" s="37">
        <v>26</v>
      </c>
      <c r="W26" s="22" t="s">
        <v>4</v>
      </c>
    </row>
    <row r="27" spans="1:23" ht="21" customHeight="1">
      <c r="A27" s="32">
        <v>17</v>
      </c>
      <c r="B27" s="40" t="s">
        <v>131</v>
      </c>
      <c r="C27" s="40" t="s">
        <v>132</v>
      </c>
      <c r="D27" s="19"/>
      <c r="E27" s="29" t="s">
        <v>189</v>
      </c>
      <c r="F27" s="30">
        <v>65.75</v>
      </c>
      <c r="G27" s="29" t="s">
        <v>34</v>
      </c>
      <c r="H27" s="28" t="s">
        <v>116</v>
      </c>
      <c r="I27" s="27">
        <v>100</v>
      </c>
      <c r="J27" s="27">
        <v>104</v>
      </c>
      <c r="K27" s="27">
        <v>-107</v>
      </c>
      <c r="L27" s="26">
        <v>104</v>
      </c>
      <c r="M27" s="27">
        <v>-122</v>
      </c>
      <c r="N27" s="27">
        <v>135</v>
      </c>
      <c r="O27" s="27">
        <v>-140</v>
      </c>
      <c r="P27" s="26">
        <v>135</v>
      </c>
      <c r="Q27" s="25">
        <v>239</v>
      </c>
      <c r="R27" s="38">
        <v>344.6653785960712</v>
      </c>
      <c r="S27" s="39">
        <v>340.330338160837</v>
      </c>
      <c r="T27" s="37">
        <v>26</v>
      </c>
      <c r="W27" s="22" t="s">
        <v>4</v>
      </c>
    </row>
    <row r="28" spans="1:23" ht="21" customHeight="1">
      <c r="A28" s="32">
        <v>17</v>
      </c>
      <c r="B28" s="40" t="s">
        <v>131</v>
      </c>
      <c r="C28" s="40" t="s">
        <v>132</v>
      </c>
      <c r="D28" s="19"/>
      <c r="E28" s="29" t="s">
        <v>130</v>
      </c>
      <c r="F28" s="30">
        <v>65.75</v>
      </c>
      <c r="G28" s="29" t="s">
        <v>34</v>
      </c>
      <c r="H28" s="28" t="s">
        <v>116</v>
      </c>
      <c r="I28" s="27">
        <v>100</v>
      </c>
      <c r="J28" s="27">
        <v>104</v>
      </c>
      <c r="K28" s="27">
        <v>-107</v>
      </c>
      <c r="L28" s="26">
        <v>104</v>
      </c>
      <c r="M28" s="27">
        <v>-122</v>
      </c>
      <c r="N28" s="27">
        <v>135</v>
      </c>
      <c r="O28" s="27">
        <v>-140</v>
      </c>
      <c r="P28" s="26">
        <v>135</v>
      </c>
      <c r="Q28" s="25">
        <v>239</v>
      </c>
      <c r="R28" s="38">
        <v>344.6653785960712</v>
      </c>
      <c r="S28" s="39">
        <v>340.330338160837</v>
      </c>
      <c r="T28" s="37">
        <v>26</v>
      </c>
      <c r="W28" s="22" t="s">
        <v>4</v>
      </c>
    </row>
    <row r="29" spans="1:23" ht="21" customHeight="1">
      <c r="A29" s="32">
        <v>128</v>
      </c>
      <c r="B29" s="40" t="s">
        <v>293</v>
      </c>
      <c r="C29" s="40" t="s">
        <v>294</v>
      </c>
      <c r="D29" s="19"/>
      <c r="E29" s="29" t="s">
        <v>288</v>
      </c>
      <c r="F29" s="30">
        <v>94.9</v>
      </c>
      <c r="G29" s="29" t="s">
        <v>290</v>
      </c>
      <c r="H29" s="28" t="s">
        <v>295</v>
      </c>
      <c r="I29" s="27">
        <v>130</v>
      </c>
      <c r="J29" s="27">
        <v>137</v>
      </c>
      <c r="K29" s="27">
        <v>-142</v>
      </c>
      <c r="L29" s="26">
        <v>137</v>
      </c>
      <c r="M29" s="27">
        <v>150</v>
      </c>
      <c r="N29" s="27">
        <v>156</v>
      </c>
      <c r="O29" s="27">
        <v>-161</v>
      </c>
      <c r="P29" s="26">
        <v>156</v>
      </c>
      <c r="Q29" s="25">
        <v>293</v>
      </c>
      <c r="R29" s="38">
        <v>343.69445354094813</v>
      </c>
      <c r="S29" s="39">
        <v>341.9402934914677</v>
      </c>
      <c r="T29" s="37">
        <v>27</v>
      </c>
      <c r="W29" s="22" t="s">
        <v>4</v>
      </c>
    </row>
    <row r="30" spans="1:23" ht="21" customHeight="1">
      <c r="A30" s="32">
        <v>8</v>
      </c>
      <c r="B30" s="40" t="s">
        <v>228</v>
      </c>
      <c r="C30" s="40" t="s">
        <v>215</v>
      </c>
      <c r="D30" s="19"/>
      <c r="E30" s="29" t="s">
        <v>315</v>
      </c>
      <c r="F30" s="30">
        <v>134.15</v>
      </c>
      <c r="G30" s="29" t="s">
        <v>96</v>
      </c>
      <c r="H30" s="28" t="s">
        <v>194</v>
      </c>
      <c r="I30" s="27">
        <v>140</v>
      </c>
      <c r="J30" s="27">
        <v>-146</v>
      </c>
      <c r="K30" s="27">
        <v>146</v>
      </c>
      <c r="L30" s="26">
        <v>146</v>
      </c>
      <c r="M30" s="27">
        <v>-180</v>
      </c>
      <c r="N30" s="27">
        <v>-180</v>
      </c>
      <c r="O30" s="27">
        <v>180</v>
      </c>
      <c r="P30" s="26">
        <v>180</v>
      </c>
      <c r="Q30" s="25">
        <v>326</v>
      </c>
      <c r="R30" s="38">
        <v>340.0688127701342</v>
      </c>
      <c r="S30" s="39">
        <v>326</v>
      </c>
      <c r="T30" s="37">
        <v>29</v>
      </c>
      <c r="W30" s="22" t="s">
        <v>4</v>
      </c>
    </row>
    <row r="31" spans="1:23" ht="21" customHeight="1">
      <c r="A31" s="32">
        <v>8</v>
      </c>
      <c r="B31" s="40" t="s">
        <v>228</v>
      </c>
      <c r="C31" s="40" t="s">
        <v>215</v>
      </c>
      <c r="D31" s="19"/>
      <c r="E31" s="29" t="s">
        <v>227</v>
      </c>
      <c r="F31" s="30">
        <v>134.15</v>
      </c>
      <c r="G31" s="29" t="s">
        <v>96</v>
      </c>
      <c r="H31" s="28" t="s">
        <v>194</v>
      </c>
      <c r="I31" s="27">
        <v>140</v>
      </c>
      <c r="J31" s="27">
        <v>-146</v>
      </c>
      <c r="K31" s="27">
        <v>146</v>
      </c>
      <c r="L31" s="26">
        <v>146</v>
      </c>
      <c r="M31" s="27">
        <v>-180</v>
      </c>
      <c r="N31" s="27">
        <v>-180</v>
      </c>
      <c r="O31" s="27">
        <v>180</v>
      </c>
      <c r="P31" s="26">
        <v>180</v>
      </c>
      <c r="Q31" s="25">
        <v>326</v>
      </c>
      <c r="R31" s="38">
        <v>340.0688127701342</v>
      </c>
      <c r="S31" s="39">
        <v>326</v>
      </c>
      <c r="T31" s="37">
        <v>29</v>
      </c>
      <c r="W31" s="22" t="s">
        <v>4</v>
      </c>
    </row>
    <row r="32" spans="1:23" ht="21" customHeight="1">
      <c r="A32" s="32">
        <v>24</v>
      </c>
      <c r="B32" s="40" t="s">
        <v>251</v>
      </c>
      <c r="C32" s="40" t="s">
        <v>252</v>
      </c>
      <c r="D32" s="19"/>
      <c r="E32" s="29" t="s">
        <v>242</v>
      </c>
      <c r="F32" s="30">
        <v>68.7</v>
      </c>
      <c r="G32" s="29" t="s">
        <v>37</v>
      </c>
      <c r="H32" s="28" t="s">
        <v>241</v>
      </c>
      <c r="I32" s="27">
        <v>106</v>
      </c>
      <c r="J32" s="27">
        <v>-111</v>
      </c>
      <c r="K32" s="27">
        <v>112</v>
      </c>
      <c r="L32" s="26">
        <v>112</v>
      </c>
      <c r="M32" s="27">
        <v>130</v>
      </c>
      <c r="N32" s="27">
        <v>-135</v>
      </c>
      <c r="O32" s="27">
        <v>-135</v>
      </c>
      <c r="P32" s="26">
        <v>130</v>
      </c>
      <c r="Q32" s="25">
        <v>242</v>
      </c>
      <c r="R32" s="38">
        <v>338.9647095633207</v>
      </c>
      <c r="S32" s="39">
        <v>326.21754693290336</v>
      </c>
      <c r="T32" s="37">
        <v>30</v>
      </c>
      <c r="W32" s="22" t="s">
        <v>4</v>
      </c>
    </row>
    <row r="33" spans="1:23" ht="21" customHeight="1">
      <c r="A33" s="32">
        <v>101</v>
      </c>
      <c r="B33" s="40" t="s">
        <v>273</v>
      </c>
      <c r="C33" s="40" t="s">
        <v>269</v>
      </c>
      <c r="D33" s="19"/>
      <c r="E33" s="29" t="s">
        <v>267</v>
      </c>
      <c r="F33" s="30">
        <v>80.2</v>
      </c>
      <c r="G33" s="29" t="s">
        <v>115</v>
      </c>
      <c r="H33" s="28" t="s">
        <v>235</v>
      </c>
      <c r="I33" s="27">
        <v>108</v>
      </c>
      <c r="J33" s="27">
        <v>112</v>
      </c>
      <c r="K33" s="27">
        <v>115</v>
      </c>
      <c r="L33" s="26">
        <v>115</v>
      </c>
      <c r="M33" s="27">
        <v>140</v>
      </c>
      <c r="N33" s="27">
        <v>145</v>
      </c>
      <c r="O33" s="27">
        <v>150</v>
      </c>
      <c r="P33" s="26">
        <v>150</v>
      </c>
      <c r="Q33" s="25">
        <v>265</v>
      </c>
      <c r="R33" s="38">
        <v>338.1656342965458</v>
      </c>
      <c r="S33" s="39">
        <v>336.3240465709986</v>
      </c>
      <c r="T33" s="37">
        <v>31</v>
      </c>
      <c r="W33" s="22" t="s">
        <v>4</v>
      </c>
    </row>
    <row r="34" spans="1:23" ht="21" customHeight="1">
      <c r="A34" s="32">
        <v>6</v>
      </c>
      <c r="B34" s="40" t="s">
        <v>279</v>
      </c>
      <c r="C34" s="40" t="s">
        <v>224</v>
      </c>
      <c r="D34" s="19"/>
      <c r="E34" s="29" t="s">
        <v>278</v>
      </c>
      <c r="F34" s="30">
        <v>87.95</v>
      </c>
      <c r="G34" s="29" t="s">
        <v>37</v>
      </c>
      <c r="H34" s="28" t="s">
        <v>259</v>
      </c>
      <c r="I34" s="27">
        <v>118</v>
      </c>
      <c r="J34" s="27">
        <v>-122</v>
      </c>
      <c r="K34" s="27">
        <v>123</v>
      </c>
      <c r="L34" s="26">
        <v>123</v>
      </c>
      <c r="M34" s="27">
        <v>-150</v>
      </c>
      <c r="N34" s="27">
        <v>152</v>
      </c>
      <c r="O34" s="27">
        <v>-158</v>
      </c>
      <c r="P34" s="26">
        <v>152</v>
      </c>
      <c r="Q34" s="25">
        <v>275</v>
      </c>
      <c r="R34" s="38">
        <v>334.3575997097611</v>
      </c>
      <c r="S34" s="39">
        <v>332.4123874296074</v>
      </c>
      <c r="T34" s="37">
        <v>32</v>
      </c>
      <c r="W34" s="22" t="s">
        <v>4</v>
      </c>
    </row>
    <row r="35" spans="1:23" ht="21" customHeight="1">
      <c r="A35" s="32">
        <v>159</v>
      </c>
      <c r="B35" s="40" t="s">
        <v>192</v>
      </c>
      <c r="C35" s="40" t="s">
        <v>193</v>
      </c>
      <c r="D35" s="19"/>
      <c r="E35" s="29" t="s">
        <v>230</v>
      </c>
      <c r="F35" s="30">
        <v>66.5</v>
      </c>
      <c r="G35" s="29" t="s">
        <v>83</v>
      </c>
      <c r="H35" s="28" t="s">
        <v>194</v>
      </c>
      <c r="I35" s="27">
        <v>95</v>
      </c>
      <c r="J35" s="27">
        <v>100</v>
      </c>
      <c r="K35" s="27">
        <v>-103</v>
      </c>
      <c r="L35" s="26">
        <v>100</v>
      </c>
      <c r="M35" s="27">
        <v>-129</v>
      </c>
      <c r="N35" s="27">
        <v>129</v>
      </c>
      <c r="O35" s="27">
        <v>132</v>
      </c>
      <c r="P35" s="26">
        <v>132</v>
      </c>
      <c r="Q35" s="25">
        <v>232</v>
      </c>
      <c r="R35" s="38">
        <v>332.02100381302347</v>
      </c>
      <c r="S35" s="39">
        <v>330.3625039887623</v>
      </c>
      <c r="T35" s="37">
        <v>34</v>
      </c>
      <c r="W35" s="22" t="s">
        <v>4</v>
      </c>
    </row>
    <row r="36" spans="1:23" ht="21" customHeight="1">
      <c r="A36" s="32">
        <v>159</v>
      </c>
      <c r="B36" s="40" t="s">
        <v>192</v>
      </c>
      <c r="C36" s="40" t="s">
        <v>193</v>
      </c>
      <c r="D36" s="19"/>
      <c r="E36" s="29" t="s">
        <v>189</v>
      </c>
      <c r="F36" s="30">
        <v>66.5</v>
      </c>
      <c r="G36" s="29" t="s">
        <v>83</v>
      </c>
      <c r="H36" s="28" t="s">
        <v>194</v>
      </c>
      <c r="I36" s="27">
        <v>95</v>
      </c>
      <c r="J36" s="27">
        <v>100</v>
      </c>
      <c r="K36" s="27">
        <v>-103</v>
      </c>
      <c r="L36" s="26">
        <v>100</v>
      </c>
      <c r="M36" s="27">
        <v>-129</v>
      </c>
      <c r="N36" s="27">
        <v>129</v>
      </c>
      <c r="O36" s="27">
        <v>132</v>
      </c>
      <c r="P36" s="26">
        <v>132</v>
      </c>
      <c r="Q36" s="25">
        <v>232</v>
      </c>
      <c r="R36" s="38">
        <v>332.02100381302347</v>
      </c>
      <c r="S36" s="39">
        <v>330.3625039887623</v>
      </c>
      <c r="T36" s="37">
        <v>34</v>
      </c>
      <c r="W36" s="22" t="s">
        <v>4</v>
      </c>
    </row>
    <row r="37" spans="1:23" ht="21" customHeight="1">
      <c r="A37" s="32">
        <v>26</v>
      </c>
      <c r="B37" s="40" t="s">
        <v>169</v>
      </c>
      <c r="C37" s="40" t="s">
        <v>170</v>
      </c>
      <c r="D37" s="19"/>
      <c r="E37" s="29" t="s">
        <v>304</v>
      </c>
      <c r="F37" s="30">
        <v>96.3</v>
      </c>
      <c r="G37" s="29" t="s">
        <v>83</v>
      </c>
      <c r="H37" s="28" t="s">
        <v>116</v>
      </c>
      <c r="I37" s="27">
        <v>120</v>
      </c>
      <c r="J37" s="27">
        <v>128</v>
      </c>
      <c r="K37" s="27">
        <v>132</v>
      </c>
      <c r="L37" s="26">
        <v>132</v>
      </c>
      <c r="M37" s="27">
        <v>141</v>
      </c>
      <c r="N37" s="27">
        <v>150</v>
      </c>
      <c r="O37" s="27">
        <v>-165</v>
      </c>
      <c r="P37" s="26">
        <v>150</v>
      </c>
      <c r="Q37" s="25">
        <v>282</v>
      </c>
      <c r="R37" s="38">
        <v>328.6520526787048</v>
      </c>
      <c r="S37" s="39">
        <v>320.8026265640966</v>
      </c>
      <c r="T37" s="37">
        <v>37</v>
      </c>
      <c r="W37" s="22" t="s">
        <v>4</v>
      </c>
    </row>
    <row r="38" spans="1:23" ht="21" customHeight="1">
      <c r="A38" s="32">
        <v>26</v>
      </c>
      <c r="B38" s="40" t="s">
        <v>169</v>
      </c>
      <c r="C38" s="40" t="s">
        <v>170</v>
      </c>
      <c r="D38" s="19"/>
      <c r="E38" s="29" t="s">
        <v>225</v>
      </c>
      <c r="F38" s="30">
        <v>96.3</v>
      </c>
      <c r="G38" s="29" t="s">
        <v>83</v>
      </c>
      <c r="H38" s="28" t="s">
        <v>116</v>
      </c>
      <c r="I38" s="27">
        <v>120</v>
      </c>
      <c r="J38" s="27">
        <v>128</v>
      </c>
      <c r="K38" s="27">
        <v>132</v>
      </c>
      <c r="L38" s="26">
        <v>132</v>
      </c>
      <c r="M38" s="27">
        <v>141</v>
      </c>
      <c r="N38" s="27">
        <v>150</v>
      </c>
      <c r="O38" s="27">
        <v>-165</v>
      </c>
      <c r="P38" s="26">
        <v>150</v>
      </c>
      <c r="Q38" s="25">
        <v>282</v>
      </c>
      <c r="R38" s="38">
        <v>328.6520526787048</v>
      </c>
      <c r="S38" s="39">
        <v>320.8026265640966</v>
      </c>
      <c r="T38" s="37">
        <v>37</v>
      </c>
      <c r="W38" s="22" t="s">
        <v>4</v>
      </c>
    </row>
    <row r="39" spans="1:23" ht="21" customHeight="1">
      <c r="A39" s="32">
        <v>26</v>
      </c>
      <c r="B39" s="40" t="s">
        <v>169</v>
      </c>
      <c r="C39" s="40" t="s">
        <v>170</v>
      </c>
      <c r="D39" s="19"/>
      <c r="E39" s="29" t="s">
        <v>168</v>
      </c>
      <c r="F39" s="30">
        <v>96.3</v>
      </c>
      <c r="G39" s="29" t="s">
        <v>83</v>
      </c>
      <c r="H39" s="28" t="s">
        <v>116</v>
      </c>
      <c r="I39" s="27">
        <v>120</v>
      </c>
      <c r="J39" s="27">
        <v>128</v>
      </c>
      <c r="K39" s="27">
        <v>132</v>
      </c>
      <c r="L39" s="26">
        <v>132</v>
      </c>
      <c r="M39" s="27">
        <v>141</v>
      </c>
      <c r="N39" s="27">
        <v>150</v>
      </c>
      <c r="O39" s="27">
        <v>-165</v>
      </c>
      <c r="P39" s="26">
        <v>150</v>
      </c>
      <c r="Q39" s="25">
        <v>282</v>
      </c>
      <c r="R39" s="38">
        <v>328.6520526787048</v>
      </c>
      <c r="S39" s="39">
        <v>320.8026265640966</v>
      </c>
      <c r="T39" s="37">
        <v>37</v>
      </c>
      <c r="W39" s="22" t="s">
        <v>4</v>
      </c>
    </row>
    <row r="40" spans="1:23" ht="21" customHeight="1">
      <c r="A40" s="32">
        <v>197</v>
      </c>
      <c r="B40" s="40" t="s">
        <v>310</v>
      </c>
      <c r="C40" s="40" t="s">
        <v>129</v>
      </c>
      <c r="D40" s="19"/>
      <c r="E40" s="29" t="s">
        <v>309</v>
      </c>
      <c r="F40" s="30">
        <v>103.6</v>
      </c>
      <c r="G40" s="29" t="s">
        <v>37</v>
      </c>
      <c r="H40" s="28" t="s">
        <v>295</v>
      </c>
      <c r="I40" s="27">
        <v>-130</v>
      </c>
      <c r="J40" s="27">
        <v>130</v>
      </c>
      <c r="K40" s="27">
        <v>-136</v>
      </c>
      <c r="L40" s="26">
        <v>130</v>
      </c>
      <c r="M40" s="27">
        <v>150</v>
      </c>
      <c r="N40" s="27">
        <v>160</v>
      </c>
      <c r="O40" s="27">
        <v>-170</v>
      </c>
      <c r="P40" s="26">
        <v>160</v>
      </c>
      <c r="Q40" s="25">
        <v>290</v>
      </c>
      <c r="R40" s="38">
        <v>327.8689359163853</v>
      </c>
      <c r="S40" s="39">
        <v>321.6546252090194</v>
      </c>
      <c r="T40" s="37">
        <v>38</v>
      </c>
      <c r="W40" s="22" t="s">
        <v>4</v>
      </c>
    </row>
    <row r="41" spans="1:23" ht="21" customHeight="1">
      <c r="A41" s="32">
        <v>183</v>
      </c>
      <c r="B41" s="40" t="s">
        <v>255</v>
      </c>
      <c r="C41" s="40" t="s">
        <v>256</v>
      </c>
      <c r="D41" s="19"/>
      <c r="E41" s="29" t="s">
        <v>242</v>
      </c>
      <c r="F41" s="30">
        <v>71.9</v>
      </c>
      <c r="G41" s="29" t="s">
        <v>37</v>
      </c>
      <c r="H41" s="28" t="s">
        <v>235</v>
      </c>
      <c r="I41" s="27">
        <v>-102</v>
      </c>
      <c r="J41" s="27">
        <v>102</v>
      </c>
      <c r="K41" s="27">
        <v>-106</v>
      </c>
      <c r="L41" s="26">
        <v>102</v>
      </c>
      <c r="M41" s="27">
        <v>133</v>
      </c>
      <c r="N41" s="27">
        <v>-137</v>
      </c>
      <c r="O41" s="27">
        <v>137</v>
      </c>
      <c r="P41" s="26">
        <v>137</v>
      </c>
      <c r="Q41" s="25">
        <v>239</v>
      </c>
      <c r="R41" s="38">
        <v>325.2063018724615</v>
      </c>
      <c r="S41" s="39">
        <v>322.17352775604917</v>
      </c>
      <c r="T41" s="37">
        <v>39</v>
      </c>
      <c r="W41" s="22" t="s">
        <v>4</v>
      </c>
    </row>
    <row r="42" spans="1:23" ht="21" customHeight="1">
      <c r="A42" s="32">
        <v>173</v>
      </c>
      <c r="B42" s="40" t="s">
        <v>234</v>
      </c>
      <c r="C42" s="40" t="s">
        <v>202</v>
      </c>
      <c r="D42" s="19"/>
      <c r="E42" s="29" t="s">
        <v>230</v>
      </c>
      <c r="F42" s="30">
        <v>66.4</v>
      </c>
      <c r="G42" s="29" t="s">
        <v>115</v>
      </c>
      <c r="H42" s="28" t="s">
        <v>235</v>
      </c>
      <c r="I42" s="27">
        <v>95</v>
      </c>
      <c r="J42" s="27">
        <v>100</v>
      </c>
      <c r="K42" s="27">
        <v>-103</v>
      </c>
      <c r="L42" s="26">
        <v>100</v>
      </c>
      <c r="M42" s="27">
        <v>115</v>
      </c>
      <c r="N42" s="27">
        <v>-125</v>
      </c>
      <c r="O42" s="27">
        <v>127</v>
      </c>
      <c r="P42" s="26">
        <v>127</v>
      </c>
      <c r="Q42" s="25">
        <v>227</v>
      </c>
      <c r="R42" s="38">
        <v>325.1937570311894</v>
      </c>
      <c r="S42" s="39">
        <v>323.2426224372803</v>
      </c>
      <c r="T42" s="37">
        <v>40</v>
      </c>
      <c r="W42" s="22" t="s">
        <v>4</v>
      </c>
    </row>
    <row r="43" spans="1:23" ht="21" customHeight="1">
      <c r="A43" s="32">
        <v>198</v>
      </c>
      <c r="B43" s="40" t="s">
        <v>253</v>
      </c>
      <c r="C43" s="40" t="s">
        <v>254</v>
      </c>
      <c r="D43" s="19"/>
      <c r="E43" s="29" t="s">
        <v>242</v>
      </c>
      <c r="F43" s="30">
        <v>72.75</v>
      </c>
      <c r="G43" s="29" t="s">
        <v>37</v>
      </c>
      <c r="H43" s="28" t="s">
        <v>241</v>
      </c>
      <c r="I43" s="27">
        <v>105</v>
      </c>
      <c r="J43" s="27">
        <v>-110</v>
      </c>
      <c r="K43" s="27">
        <v>110</v>
      </c>
      <c r="L43" s="26">
        <v>110</v>
      </c>
      <c r="M43" s="27">
        <v>126</v>
      </c>
      <c r="N43" s="27">
        <v>130</v>
      </c>
      <c r="O43" s="27">
        <v>-135</v>
      </c>
      <c r="P43" s="26">
        <v>130</v>
      </c>
      <c r="Q43" s="25">
        <v>240</v>
      </c>
      <c r="R43" s="38">
        <v>324.20303980999097</v>
      </c>
      <c r="S43" s="39">
        <v>323.5215341483339</v>
      </c>
      <c r="T43" s="37">
        <v>41</v>
      </c>
      <c r="W43" s="22" t="s">
        <v>4</v>
      </c>
    </row>
    <row r="44" spans="1:23" ht="21" customHeight="1">
      <c r="A44" s="32">
        <v>55</v>
      </c>
      <c r="B44" s="40" t="s">
        <v>197</v>
      </c>
      <c r="C44" s="40" t="s">
        <v>136</v>
      </c>
      <c r="D44" s="19"/>
      <c r="E44" s="29" t="s">
        <v>196</v>
      </c>
      <c r="F44" s="30">
        <v>71.6</v>
      </c>
      <c r="G44" s="29" t="s">
        <v>185</v>
      </c>
      <c r="H44" s="28" t="s">
        <v>183</v>
      </c>
      <c r="I44" s="27">
        <v>98</v>
      </c>
      <c r="J44" s="27">
        <v>103</v>
      </c>
      <c r="K44" s="27">
        <v>-107</v>
      </c>
      <c r="L44" s="26">
        <v>103</v>
      </c>
      <c r="M44" s="27">
        <v>125</v>
      </c>
      <c r="N44" s="27">
        <v>133</v>
      </c>
      <c r="O44" s="27">
        <v>-140</v>
      </c>
      <c r="P44" s="26">
        <v>133</v>
      </c>
      <c r="Q44" s="25">
        <v>236</v>
      </c>
      <c r="R44" s="38">
        <v>321.96202764496195</v>
      </c>
      <c r="S44" s="39">
        <v>318.129508579195</v>
      </c>
      <c r="T44" s="37">
        <v>42</v>
      </c>
      <c r="W44" s="22" t="s">
        <v>4</v>
      </c>
    </row>
    <row r="45" spans="1:23" ht="21" customHeight="1">
      <c r="A45" s="32">
        <v>44</v>
      </c>
      <c r="B45" s="40" t="s">
        <v>280</v>
      </c>
      <c r="C45" s="40" t="s">
        <v>129</v>
      </c>
      <c r="D45" s="19"/>
      <c r="E45" s="29" t="s">
        <v>278</v>
      </c>
      <c r="F45" s="30">
        <v>86.65</v>
      </c>
      <c r="G45" s="29" t="s">
        <v>37</v>
      </c>
      <c r="H45" s="28" t="s">
        <v>246</v>
      </c>
      <c r="I45" s="27">
        <v>115</v>
      </c>
      <c r="J45" s="27">
        <v>-120</v>
      </c>
      <c r="K45" s="27">
        <v>120</v>
      </c>
      <c r="L45" s="26">
        <v>120</v>
      </c>
      <c r="M45" s="27">
        <v>142</v>
      </c>
      <c r="N45" s="27">
        <v>-147</v>
      </c>
      <c r="O45" s="27">
        <v>-151</v>
      </c>
      <c r="P45" s="26">
        <v>142</v>
      </c>
      <c r="Q45" s="25">
        <v>262</v>
      </c>
      <c r="R45" s="38">
        <v>320.93249976036253</v>
      </c>
      <c r="S45" s="39">
        <v>316.69834729657146</v>
      </c>
      <c r="T45" s="37">
        <v>43</v>
      </c>
      <c r="W45" s="22" t="s">
        <v>4</v>
      </c>
    </row>
    <row r="46" spans="1:23" ht="21" customHeight="1">
      <c r="A46" s="32">
        <v>131</v>
      </c>
      <c r="B46" s="40" t="s">
        <v>257</v>
      </c>
      <c r="C46" s="40" t="s">
        <v>258</v>
      </c>
      <c r="D46" s="19"/>
      <c r="E46" s="29" t="s">
        <v>242</v>
      </c>
      <c r="F46" s="30">
        <v>72.5</v>
      </c>
      <c r="G46" s="29" t="s">
        <v>140</v>
      </c>
      <c r="H46" s="28" t="s">
        <v>259</v>
      </c>
      <c r="I46" s="27">
        <v>110</v>
      </c>
      <c r="J46" s="27">
        <v>-114</v>
      </c>
      <c r="K46" s="27">
        <v>-115</v>
      </c>
      <c r="L46" s="26">
        <v>110</v>
      </c>
      <c r="M46" s="27">
        <v>127</v>
      </c>
      <c r="N46" s="27">
        <v>-140</v>
      </c>
      <c r="O46" s="27">
        <v>-140</v>
      </c>
      <c r="P46" s="26">
        <v>127</v>
      </c>
      <c r="Q46" s="25">
        <v>237</v>
      </c>
      <c r="R46" s="38">
        <v>320.8296128729323</v>
      </c>
      <c r="S46" s="39">
        <v>319.4775149714797</v>
      </c>
      <c r="T46" s="37">
        <v>44</v>
      </c>
      <c r="W46" s="22" t="s">
        <v>4</v>
      </c>
    </row>
    <row r="47" spans="1:23" ht="21" customHeight="1">
      <c r="A47" s="32">
        <v>50</v>
      </c>
      <c r="B47" s="40" t="s">
        <v>113</v>
      </c>
      <c r="C47" s="40" t="s">
        <v>209</v>
      </c>
      <c r="D47" s="19"/>
      <c r="E47" s="29" t="s">
        <v>205</v>
      </c>
      <c r="F47" s="30">
        <v>76</v>
      </c>
      <c r="G47" s="29" t="s">
        <v>115</v>
      </c>
      <c r="H47" s="28" t="s">
        <v>194</v>
      </c>
      <c r="I47" s="27">
        <v>101</v>
      </c>
      <c r="J47" s="27">
        <v>105</v>
      </c>
      <c r="K47" s="27">
        <v>-110</v>
      </c>
      <c r="L47" s="26">
        <v>105</v>
      </c>
      <c r="M47" s="27">
        <v>130</v>
      </c>
      <c r="N47" s="27">
        <v>137</v>
      </c>
      <c r="O47" s="27">
        <v>-141</v>
      </c>
      <c r="P47" s="26">
        <v>137</v>
      </c>
      <c r="Q47" s="25">
        <v>242</v>
      </c>
      <c r="R47" s="38">
        <v>318.43321324653573</v>
      </c>
      <c r="S47" s="39">
        <v>307.133657623327</v>
      </c>
      <c r="T47" s="37">
        <v>45</v>
      </c>
      <c r="W47" s="22" t="s">
        <v>4</v>
      </c>
    </row>
    <row r="48" spans="1:23" ht="21" customHeight="1">
      <c r="A48" s="32">
        <v>76</v>
      </c>
      <c r="B48" s="40" t="s">
        <v>305</v>
      </c>
      <c r="C48" s="40" t="s">
        <v>159</v>
      </c>
      <c r="D48" s="19"/>
      <c r="E48" s="29" t="s">
        <v>304</v>
      </c>
      <c r="F48" s="30">
        <v>100.3</v>
      </c>
      <c r="G48" s="29" t="s">
        <v>182</v>
      </c>
      <c r="H48" s="28" t="s">
        <v>306</v>
      </c>
      <c r="I48" s="27">
        <v>115</v>
      </c>
      <c r="J48" s="27">
        <v>121</v>
      </c>
      <c r="K48" s="27">
        <v>130</v>
      </c>
      <c r="L48" s="26">
        <v>130</v>
      </c>
      <c r="M48" s="27">
        <v>135</v>
      </c>
      <c r="N48" s="27">
        <v>144</v>
      </c>
      <c r="O48" s="27">
        <v>-153</v>
      </c>
      <c r="P48" s="26">
        <v>144</v>
      </c>
      <c r="Q48" s="25">
        <v>274</v>
      </c>
      <c r="R48" s="38">
        <v>313.8445226403365</v>
      </c>
      <c r="S48" s="39">
        <v>311.7018428317818</v>
      </c>
      <c r="T48" s="37">
        <v>46</v>
      </c>
      <c r="W48" s="22" t="s">
        <v>4</v>
      </c>
    </row>
    <row r="49" spans="1:23" ht="21" customHeight="1">
      <c r="A49" s="32">
        <v>111</v>
      </c>
      <c r="B49" s="40" t="s">
        <v>236</v>
      </c>
      <c r="C49" s="40" t="s">
        <v>224</v>
      </c>
      <c r="D49" s="19"/>
      <c r="E49" s="29" t="s">
        <v>230</v>
      </c>
      <c r="F49" s="30">
        <v>66</v>
      </c>
      <c r="G49" s="29" t="s">
        <v>111</v>
      </c>
      <c r="H49" s="28" t="s">
        <v>233</v>
      </c>
      <c r="I49" s="27">
        <v>-98</v>
      </c>
      <c r="J49" s="27">
        <v>98</v>
      </c>
      <c r="K49" s="27">
        <v>-103</v>
      </c>
      <c r="L49" s="26">
        <v>98</v>
      </c>
      <c r="M49" s="27">
        <v>120</v>
      </c>
      <c r="N49" s="27">
        <v>-125</v>
      </c>
      <c r="O49" s="27">
        <v>-125</v>
      </c>
      <c r="P49" s="26">
        <v>120</v>
      </c>
      <c r="Q49" s="25">
        <v>218</v>
      </c>
      <c r="R49" s="38">
        <v>313.5745166420964</v>
      </c>
      <c r="S49" s="39">
        <v>310.4268356446128</v>
      </c>
      <c r="T49" s="37">
        <v>47</v>
      </c>
      <c r="W49" s="22" t="s">
        <v>4</v>
      </c>
    </row>
    <row r="50" spans="1:23" ht="21" customHeight="1">
      <c r="A50" s="32">
        <v>102</v>
      </c>
      <c r="B50" s="40" t="s">
        <v>275</v>
      </c>
      <c r="C50" s="40" t="s">
        <v>68</v>
      </c>
      <c r="D50" s="19"/>
      <c r="E50" s="29" t="s">
        <v>267</v>
      </c>
      <c r="F50" s="30">
        <v>80.1</v>
      </c>
      <c r="G50" s="29" t="s">
        <v>37</v>
      </c>
      <c r="H50" s="28" t="s">
        <v>270</v>
      </c>
      <c r="I50" s="27">
        <v>107</v>
      </c>
      <c r="J50" s="27">
        <v>-111</v>
      </c>
      <c r="K50" s="27">
        <v>-114</v>
      </c>
      <c r="L50" s="26">
        <v>107</v>
      </c>
      <c r="M50" s="27">
        <v>138</v>
      </c>
      <c r="N50" s="27">
        <v>-142</v>
      </c>
      <c r="O50" s="27">
        <v>-144</v>
      </c>
      <c r="P50" s="26">
        <v>138</v>
      </c>
      <c r="Q50" s="25">
        <v>245</v>
      </c>
      <c r="R50" s="38">
        <v>312.8597453565858</v>
      </c>
      <c r="S50" s="39">
        <v>310.94109965997984</v>
      </c>
      <c r="T50" s="37">
        <v>48</v>
      </c>
      <c r="W50" s="22" t="s">
        <v>4</v>
      </c>
    </row>
    <row r="51" spans="1:23" ht="21" customHeight="1">
      <c r="A51" s="32">
        <v>12</v>
      </c>
      <c r="B51" s="40" t="s">
        <v>281</v>
      </c>
      <c r="C51" s="40" t="s">
        <v>26</v>
      </c>
      <c r="D51" s="19"/>
      <c r="E51" s="29" t="s">
        <v>278</v>
      </c>
      <c r="F51" s="30">
        <v>87.05</v>
      </c>
      <c r="G51" s="29" t="s">
        <v>22</v>
      </c>
      <c r="H51" s="28" t="s">
        <v>233</v>
      </c>
      <c r="I51" s="27">
        <v>108</v>
      </c>
      <c r="J51" s="27">
        <v>116</v>
      </c>
      <c r="K51" s="27">
        <v>-119</v>
      </c>
      <c r="L51" s="26">
        <v>116</v>
      </c>
      <c r="M51" s="27">
        <v>135</v>
      </c>
      <c r="N51" s="27">
        <v>140</v>
      </c>
      <c r="O51" s="27">
        <v>-145</v>
      </c>
      <c r="P51" s="26">
        <v>140</v>
      </c>
      <c r="Q51" s="25">
        <v>256</v>
      </c>
      <c r="R51" s="38">
        <v>312.8568937531846</v>
      </c>
      <c r="S51" s="39">
        <v>309.44571338901636</v>
      </c>
      <c r="T51" s="37">
        <v>49</v>
      </c>
      <c r="W51" s="22" t="s">
        <v>4</v>
      </c>
    </row>
    <row r="52" spans="1:23" ht="21" customHeight="1">
      <c r="A52" s="32">
        <v>158</v>
      </c>
      <c r="B52" s="40" t="s">
        <v>118</v>
      </c>
      <c r="C52" s="40" t="s">
        <v>274</v>
      </c>
      <c r="D52" s="19"/>
      <c r="E52" s="29" t="s">
        <v>267</v>
      </c>
      <c r="F52" s="30">
        <v>80.7</v>
      </c>
      <c r="G52" s="29" t="s">
        <v>37</v>
      </c>
      <c r="H52" s="28" t="s">
        <v>233</v>
      </c>
      <c r="I52" s="27">
        <v>107</v>
      </c>
      <c r="J52" s="27">
        <v>111</v>
      </c>
      <c r="K52" s="27">
        <v>-115</v>
      </c>
      <c r="L52" s="26">
        <v>111</v>
      </c>
      <c r="M52" s="27">
        <v>135</v>
      </c>
      <c r="N52" s="27">
        <v>-140</v>
      </c>
      <c r="O52" s="27">
        <v>-140</v>
      </c>
      <c r="P52" s="26">
        <v>135</v>
      </c>
      <c r="Q52" s="25">
        <v>246</v>
      </c>
      <c r="R52" s="38">
        <v>312.84598417569896</v>
      </c>
      <c r="S52" s="39">
        <v>312.2102470055308</v>
      </c>
      <c r="T52" s="37">
        <v>50</v>
      </c>
      <c r="W52" s="22" t="s">
        <v>4</v>
      </c>
    </row>
    <row r="53" spans="1:23" ht="21" customHeight="1">
      <c r="A53" s="32">
        <v>29</v>
      </c>
      <c r="B53" s="40" t="s">
        <v>276</v>
      </c>
      <c r="C53" s="40" t="s">
        <v>277</v>
      </c>
      <c r="D53" s="19"/>
      <c r="E53" s="29" t="s">
        <v>267</v>
      </c>
      <c r="F53" s="30">
        <v>80.6</v>
      </c>
      <c r="G53" s="29" t="s">
        <v>37</v>
      </c>
      <c r="H53" s="28" t="s">
        <v>270</v>
      </c>
      <c r="I53" s="27">
        <v>-101</v>
      </c>
      <c r="J53" s="27">
        <v>101</v>
      </c>
      <c r="K53" s="27">
        <v>105</v>
      </c>
      <c r="L53" s="26">
        <v>105</v>
      </c>
      <c r="M53" s="27">
        <v>135</v>
      </c>
      <c r="N53" s="27">
        <v>140</v>
      </c>
      <c r="O53" s="27">
        <v>-144</v>
      </c>
      <c r="P53" s="26">
        <v>140</v>
      </c>
      <c r="Q53" s="25">
        <v>245</v>
      </c>
      <c r="R53" s="38">
        <v>311.78671464341596</v>
      </c>
      <c r="S53" s="39">
        <v>310.94109965997984</v>
      </c>
      <c r="T53" s="37">
        <v>51</v>
      </c>
      <c r="W53" s="22" t="s">
        <v>4</v>
      </c>
    </row>
    <row r="54" spans="1:23" ht="21" customHeight="1">
      <c r="A54" s="32">
        <v>143</v>
      </c>
      <c r="B54" s="40" t="s">
        <v>260</v>
      </c>
      <c r="C54" s="40" t="s">
        <v>261</v>
      </c>
      <c r="D54" s="19"/>
      <c r="E54" s="29" t="s">
        <v>242</v>
      </c>
      <c r="F54" s="30">
        <v>71.3</v>
      </c>
      <c r="G54" s="29" t="s">
        <v>31</v>
      </c>
      <c r="H54" s="28" t="s">
        <v>262</v>
      </c>
      <c r="I54" s="27">
        <v>93</v>
      </c>
      <c r="J54" s="27">
        <v>-98</v>
      </c>
      <c r="K54" s="27">
        <v>100</v>
      </c>
      <c r="L54" s="26">
        <v>100</v>
      </c>
      <c r="M54" s="27">
        <v>-122</v>
      </c>
      <c r="N54" s="27">
        <v>125</v>
      </c>
      <c r="O54" s="27">
        <v>-130</v>
      </c>
      <c r="P54" s="26">
        <v>125</v>
      </c>
      <c r="Q54" s="25">
        <v>225</v>
      </c>
      <c r="R54" s="38">
        <v>307.7629355473896</v>
      </c>
      <c r="S54" s="39">
        <v>303.301438264063</v>
      </c>
      <c r="T54" s="37">
        <v>52</v>
      </c>
      <c r="W54" s="22" t="s">
        <v>4</v>
      </c>
    </row>
    <row r="55" spans="1:23" ht="21" customHeight="1">
      <c r="A55" s="32">
        <v>163</v>
      </c>
      <c r="B55" s="40" t="s">
        <v>282</v>
      </c>
      <c r="C55" s="40" t="s">
        <v>283</v>
      </c>
      <c r="D55" s="19"/>
      <c r="E55" s="29" t="s">
        <v>278</v>
      </c>
      <c r="F55" s="30">
        <v>87.8</v>
      </c>
      <c r="G55" s="29" t="s">
        <v>37</v>
      </c>
      <c r="H55" s="28" t="s">
        <v>246</v>
      </c>
      <c r="I55" s="27">
        <v>103</v>
      </c>
      <c r="J55" s="27">
        <v>108</v>
      </c>
      <c r="K55" s="27">
        <v>-112</v>
      </c>
      <c r="L55" s="26">
        <v>108</v>
      </c>
      <c r="M55" s="27">
        <v>137</v>
      </c>
      <c r="N55" s="27">
        <v>143</v>
      </c>
      <c r="O55" s="27">
        <v>-149</v>
      </c>
      <c r="P55" s="26">
        <v>143</v>
      </c>
      <c r="Q55" s="25">
        <v>251</v>
      </c>
      <c r="R55" s="38">
        <v>305.4357392108154</v>
      </c>
      <c r="S55" s="39">
        <v>303.40185179938715</v>
      </c>
      <c r="T55" s="37">
        <v>53</v>
      </c>
      <c r="W55" s="22" t="s">
        <v>4</v>
      </c>
    </row>
    <row r="56" spans="1:23" ht="21" customHeight="1">
      <c r="A56" s="32">
        <v>10</v>
      </c>
      <c r="B56" s="40" t="s">
        <v>25</v>
      </c>
      <c r="C56" s="40" t="s">
        <v>26</v>
      </c>
      <c r="D56" s="19"/>
      <c r="E56" s="29" t="s">
        <v>24</v>
      </c>
      <c r="F56" s="30">
        <v>54.45</v>
      </c>
      <c r="G56" s="29" t="s">
        <v>27</v>
      </c>
      <c r="H56" s="28" t="s">
        <v>28</v>
      </c>
      <c r="I56" s="27">
        <v>-77</v>
      </c>
      <c r="J56" s="27">
        <v>77</v>
      </c>
      <c r="K56" s="27">
        <v>81</v>
      </c>
      <c r="L56" s="26">
        <v>81</v>
      </c>
      <c r="M56" s="27">
        <v>-97</v>
      </c>
      <c r="N56" s="27">
        <v>97</v>
      </c>
      <c r="O56" s="27">
        <v>101</v>
      </c>
      <c r="P56" s="26">
        <v>101</v>
      </c>
      <c r="Q56" s="25">
        <v>182</v>
      </c>
      <c r="R56" s="38">
        <v>301.60962482185414</v>
      </c>
      <c r="S56" s="39">
        <v>299.2146983598702</v>
      </c>
      <c r="T56" s="37">
        <v>55</v>
      </c>
      <c r="W56" s="22" t="s">
        <v>4</v>
      </c>
    </row>
    <row r="57" spans="1:23" ht="21" customHeight="1">
      <c r="A57" s="32">
        <v>10</v>
      </c>
      <c r="B57" s="40" t="s">
        <v>25</v>
      </c>
      <c r="C57" s="40" t="s">
        <v>26</v>
      </c>
      <c r="D57" s="19"/>
      <c r="E57" s="29" t="s">
        <v>112</v>
      </c>
      <c r="F57" s="30">
        <v>54.45</v>
      </c>
      <c r="G57" s="29" t="s">
        <v>27</v>
      </c>
      <c r="H57" s="28" t="s">
        <v>28</v>
      </c>
      <c r="I57" s="27">
        <v>-77</v>
      </c>
      <c r="J57" s="27">
        <v>77</v>
      </c>
      <c r="K57" s="27">
        <v>81</v>
      </c>
      <c r="L57" s="26">
        <v>81</v>
      </c>
      <c r="M57" s="27">
        <v>-97</v>
      </c>
      <c r="N57" s="27">
        <v>97</v>
      </c>
      <c r="O57" s="27">
        <v>101</v>
      </c>
      <c r="P57" s="26">
        <v>101</v>
      </c>
      <c r="Q57" s="25">
        <v>182</v>
      </c>
      <c r="R57" s="38">
        <v>301.60962482185414</v>
      </c>
      <c r="S57" s="39">
        <v>299.2146983598702</v>
      </c>
      <c r="T57" s="37">
        <v>55</v>
      </c>
      <c r="W57" s="22" t="s">
        <v>4</v>
      </c>
    </row>
    <row r="58" spans="1:23" ht="21" customHeight="1">
      <c r="A58" s="32">
        <v>57</v>
      </c>
      <c r="B58" s="40" t="s">
        <v>198</v>
      </c>
      <c r="C58" s="40" t="s">
        <v>199</v>
      </c>
      <c r="D58" s="19"/>
      <c r="E58" s="29" t="s">
        <v>196</v>
      </c>
      <c r="F58" s="30">
        <v>72.65</v>
      </c>
      <c r="G58" s="29" t="s">
        <v>86</v>
      </c>
      <c r="H58" s="28" t="s">
        <v>186</v>
      </c>
      <c r="I58" s="27">
        <v>96</v>
      </c>
      <c r="J58" s="27">
        <v>100</v>
      </c>
      <c r="K58" s="27">
        <v>-104</v>
      </c>
      <c r="L58" s="26">
        <v>100</v>
      </c>
      <c r="M58" s="27">
        <v>116</v>
      </c>
      <c r="N58" s="27">
        <v>118</v>
      </c>
      <c r="O58" s="27">
        <v>123</v>
      </c>
      <c r="P58" s="26">
        <v>123</v>
      </c>
      <c r="Q58" s="25">
        <v>223</v>
      </c>
      <c r="R58" s="38">
        <v>301.4935603841401</v>
      </c>
      <c r="S58" s="39">
        <v>300.6054254794936</v>
      </c>
      <c r="T58" s="37">
        <v>56</v>
      </c>
      <c r="W58" s="22" t="s">
        <v>4</v>
      </c>
    </row>
    <row r="59" spans="1:23" ht="21" customHeight="1">
      <c r="A59" s="32">
        <v>66</v>
      </c>
      <c r="B59" s="40" t="s">
        <v>237</v>
      </c>
      <c r="C59" s="40" t="s">
        <v>238</v>
      </c>
      <c r="D59" s="19"/>
      <c r="E59" s="29" t="s">
        <v>230</v>
      </c>
      <c r="F59" s="30">
        <v>66.3</v>
      </c>
      <c r="G59" s="29" t="s">
        <v>37</v>
      </c>
      <c r="H59" s="28" t="s">
        <v>235</v>
      </c>
      <c r="I59" s="27">
        <v>87</v>
      </c>
      <c r="J59" s="27">
        <v>91</v>
      </c>
      <c r="K59" s="27">
        <v>95</v>
      </c>
      <c r="L59" s="26">
        <v>95</v>
      </c>
      <c r="M59" s="27">
        <v>-115</v>
      </c>
      <c r="N59" s="27">
        <v>115</v>
      </c>
      <c r="O59" s="27">
        <v>-121</v>
      </c>
      <c r="P59" s="26">
        <v>115</v>
      </c>
      <c r="Q59" s="25">
        <v>210</v>
      </c>
      <c r="R59" s="38">
        <v>301.14502037498636</v>
      </c>
      <c r="S59" s="39">
        <v>299.0350251622417</v>
      </c>
      <c r="T59" s="37">
        <v>57</v>
      </c>
      <c r="W59" s="22" t="s">
        <v>4</v>
      </c>
    </row>
    <row r="60" spans="1:23" ht="21" customHeight="1">
      <c r="A60" s="32">
        <v>28</v>
      </c>
      <c r="B60" s="40" t="s">
        <v>158</v>
      </c>
      <c r="C60" s="40" t="s">
        <v>159</v>
      </c>
      <c r="D60" s="19"/>
      <c r="E60" s="29" t="s">
        <v>155</v>
      </c>
      <c r="F60" s="30">
        <v>83.4</v>
      </c>
      <c r="G60" s="29" t="s">
        <v>54</v>
      </c>
      <c r="H60" s="28" t="s">
        <v>116</v>
      </c>
      <c r="I60" s="27">
        <v>100</v>
      </c>
      <c r="J60" s="27">
        <v>105</v>
      </c>
      <c r="K60" s="27">
        <v>108</v>
      </c>
      <c r="L60" s="26">
        <v>108</v>
      </c>
      <c r="M60" s="27">
        <v>125</v>
      </c>
      <c r="N60" s="27">
        <v>131</v>
      </c>
      <c r="O60" s="27">
        <v>133</v>
      </c>
      <c r="P60" s="26">
        <v>133</v>
      </c>
      <c r="Q60" s="25">
        <v>241</v>
      </c>
      <c r="R60" s="38">
        <v>301.09823970438015</v>
      </c>
      <c r="S60" s="39">
        <v>291.31412862012866</v>
      </c>
      <c r="T60" s="37">
        <v>58</v>
      </c>
      <c r="W60" s="22" t="s">
        <v>4</v>
      </c>
    </row>
    <row r="61" spans="1:23" ht="21" customHeight="1">
      <c r="A61" s="32">
        <v>193</v>
      </c>
      <c r="B61" s="40" t="s">
        <v>138</v>
      </c>
      <c r="C61" s="40" t="s">
        <v>139</v>
      </c>
      <c r="D61" s="19"/>
      <c r="E61" s="29" t="s">
        <v>196</v>
      </c>
      <c r="F61" s="30">
        <v>69.75</v>
      </c>
      <c r="G61" s="29" t="s">
        <v>140</v>
      </c>
      <c r="H61" s="28" t="s">
        <v>121</v>
      </c>
      <c r="I61" s="27">
        <v>85</v>
      </c>
      <c r="J61" s="27">
        <v>95</v>
      </c>
      <c r="K61" s="27">
        <v>101</v>
      </c>
      <c r="L61" s="26">
        <v>101</v>
      </c>
      <c r="M61" s="27">
        <v>96</v>
      </c>
      <c r="N61" s="27">
        <v>-115</v>
      </c>
      <c r="O61" s="27">
        <v>116</v>
      </c>
      <c r="P61" s="26">
        <v>116</v>
      </c>
      <c r="Q61" s="25">
        <v>217</v>
      </c>
      <c r="R61" s="38">
        <v>300.985415651703</v>
      </c>
      <c r="S61" s="39">
        <v>292.5173871257852</v>
      </c>
      <c r="T61" s="37">
        <v>60</v>
      </c>
      <c r="W61" s="22" t="s">
        <v>4</v>
      </c>
    </row>
    <row r="62" spans="1:23" ht="21" customHeight="1">
      <c r="A62" s="32">
        <v>193</v>
      </c>
      <c r="B62" s="40" t="s">
        <v>138</v>
      </c>
      <c r="C62" s="40" t="s">
        <v>139</v>
      </c>
      <c r="D62" s="19"/>
      <c r="E62" s="29" t="s">
        <v>137</v>
      </c>
      <c r="F62" s="30">
        <v>69.75</v>
      </c>
      <c r="G62" s="29" t="s">
        <v>140</v>
      </c>
      <c r="H62" s="28" t="s">
        <v>121</v>
      </c>
      <c r="I62" s="27">
        <v>85</v>
      </c>
      <c r="J62" s="27">
        <v>95</v>
      </c>
      <c r="K62" s="27">
        <v>101</v>
      </c>
      <c r="L62" s="26">
        <v>101</v>
      </c>
      <c r="M62" s="27">
        <v>96</v>
      </c>
      <c r="N62" s="27">
        <v>-115</v>
      </c>
      <c r="O62" s="27">
        <v>116</v>
      </c>
      <c r="P62" s="26">
        <v>116</v>
      </c>
      <c r="Q62" s="25">
        <v>217</v>
      </c>
      <c r="R62" s="38">
        <v>300.985415651703</v>
      </c>
      <c r="S62" s="39">
        <v>292.5173871257852</v>
      </c>
      <c r="T62" s="37">
        <v>60</v>
      </c>
      <c r="W62" s="22" t="s">
        <v>4</v>
      </c>
    </row>
    <row r="63" spans="1:23" ht="21" customHeight="1">
      <c r="A63" s="32">
        <v>80</v>
      </c>
      <c r="B63" s="40" t="s">
        <v>166</v>
      </c>
      <c r="C63" s="40" t="s">
        <v>26</v>
      </c>
      <c r="D63" s="19"/>
      <c r="E63" s="29" t="s">
        <v>221</v>
      </c>
      <c r="F63" s="30">
        <v>95.75</v>
      </c>
      <c r="G63" s="29" t="s">
        <v>167</v>
      </c>
      <c r="H63" s="28" t="s">
        <v>116</v>
      </c>
      <c r="I63" s="27">
        <v>110</v>
      </c>
      <c r="J63" s="27">
        <v>-115</v>
      </c>
      <c r="K63" s="27">
        <v>115</v>
      </c>
      <c r="L63" s="26">
        <v>115</v>
      </c>
      <c r="M63" s="27">
        <v>135</v>
      </c>
      <c r="N63" s="27">
        <v>141</v>
      </c>
      <c r="O63" s="27">
        <v>-146</v>
      </c>
      <c r="P63" s="26">
        <v>141</v>
      </c>
      <c r="Q63" s="25">
        <v>256</v>
      </c>
      <c r="R63" s="38">
        <v>299.10403142388896</v>
      </c>
      <c r="S63" s="39">
        <v>298.7601199106339</v>
      </c>
      <c r="T63" s="37">
        <v>62</v>
      </c>
      <c r="W63" s="22" t="s">
        <v>4</v>
      </c>
    </row>
    <row r="64" spans="1:23" ht="21" customHeight="1">
      <c r="A64" s="32">
        <v>80</v>
      </c>
      <c r="B64" s="40" t="s">
        <v>166</v>
      </c>
      <c r="C64" s="40" t="s">
        <v>26</v>
      </c>
      <c r="D64" s="19"/>
      <c r="E64" s="29" t="s">
        <v>165</v>
      </c>
      <c r="F64" s="30">
        <v>95.75</v>
      </c>
      <c r="G64" s="29" t="s">
        <v>167</v>
      </c>
      <c r="H64" s="28" t="s">
        <v>116</v>
      </c>
      <c r="I64" s="27">
        <v>110</v>
      </c>
      <c r="J64" s="27">
        <v>-115</v>
      </c>
      <c r="K64" s="27">
        <v>115</v>
      </c>
      <c r="L64" s="26">
        <v>115</v>
      </c>
      <c r="M64" s="27">
        <v>135</v>
      </c>
      <c r="N64" s="27">
        <v>141</v>
      </c>
      <c r="O64" s="27">
        <v>-146</v>
      </c>
      <c r="P64" s="26">
        <v>141</v>
      </c>
      <c r="Q64" s="25">
        <v>256</v>
      </c>
      <c r="R64" s="38">
        <v>299.10403142388896</v>
      </c>
      <c r="S64" s="39">
        <v>298.7601199106339</v>
      </c>
      <c r="T64" s="37">
        <v>62</v>
      </c>
      <c r="W64" s="22" t="s">
        <v>4</v>
      </c>
    </row>
    <row r="65" spans="1:23" ht="21" customHeight="1">
      <c r="A65" s="32">
        <v>141</v>
      </c>
      <c r="B65" s="40" t="s">
        <v>263</v>
      </c>
      <c r="C65" s="40" t="s">
        <v>217</v>
      </c>
      <c r="D65" s="19"/>
      <c r="E65" s="29" t="s">
        <v>242</v>
      </c>
      <c r="F65" s="30">
        <v>72.4</v>
      </c>
      <c r="G65" s="29" t="s">
        <v>182</v>
      </c>
      <c r="H65" s="28" t="s">
        <v>264</v>
      </c>
      <c r="I65" s="27">
        <v>95</v>
      </c>
      <c r="J65" s="27">
        <v>99</v>
      </c>
      <c r="K65" s="27">
        <v>-102</v>
      </c>
      <c r="L65" s="26">
        <v>99</v>
      </c>
      <c r="M65" s="27">
        <v>120</v>
      </c>
      <c r="N65" s="27">
        <v>-125</v>
      </c>
      <c r="O65" s="27">
        <v>0</v>
      </c>
      <c r="P65" s="26">
        <v>120</v>
      </c>
      <c r="Q65" s="25">
        <v>219</v>
      </c>
      <c r="R65" s="38">
        <v>296.71541981509984</v>
      </c>
      <c r="S65" s="39">
        <v>295.21339991035467</v>
      </c>
      <c r="T65" s="37">
        <v>63</v>
      </c>
      <c r="W65" s="22" t="s">
        <v>4</v>
      </c>
    </row>
    <row r="66" spans="1:23" ht="21" customHeight="1">
      <c r="A66" s="32">
        <v>93</v>
      </c>
      <c r="B66" s="40" t="s">
        <v>239</v>
      </c>
      <c r="C66" s="40" t="s">
        <v>240</v>
      </c>
      <c r="D66" s="19"/>
      <c r="E66" s="29" t="s">
        <v>230</v>
      </c>
      <c r="F66" s="30">
        <v>66.25</v>
      </c>
      <c r="G66" s="29" t="s">
        <v>54</v>
      </c>
      <c r="H66" s="28" t="s">
        <v>241</v>
      </c>
      <c r="I66" s="27">
        <v>85</v>
      </c>
      <c r="J66" s="27">
        <v>88</v>
      </c>
      <c r="K66" s="27">
        <v>91</v>
      </c>
      <c r="L66" s="26">
        <v>91</v>
      </c>
      <c r="M66" s="27">
        <v>105</v>
      </c>
      <c r="N66" s="27">
        <v>110</v>
      </c>
      <c r="O66" s="27">
        <v>115</v>
      </c>
      <c r="P66" s="26">
        <v>115</v>
      </c>
      <c r="Q66" s="25">
        <v>206</v>
      </c>
      <c r="R66" s="38">
        <v>295.5589520199245</v>
      </c>
      <c r="S66" s="39">
        <v>293.3391199210562</v>
      </c>
      <c r="T66" s="37">
        <v>64</v>
      </c>
      <c r="W66" s="22" t="s">
        <v>4</v>
      </c>
    </row>
    <row r="67" spans="1:23" ht="21" customHeight="1">
      <c r="A67" s="32">
        <v>18</v>
      </c>
      <c r="B67" s="40" t="s">
        <v>149</v>
      </c>
      <c r="C67" s="40" t="s">
        <v>150</v>
      </c>
      <c r="D67" s="19"/>
      <c r="E67" s="29" t="s">
        <v>146</v>
      </c>
      <c r="F67" s="30">
        <v>80.15</v>
      </c>
      <c r="G67" s="29" t="s">
        <v>54</v>
      </c>
      <c r="H67" s="28" t="s">
        <v>116</v>
      </c>
      <c r="I67" s="27">
        <v>100</v>
      </c>
      <c r="J67" s="27">
        <v>105</v>
      </c>
      <c r="K67" s="27">
        <v>-110</v>
      </c>
      <c r="L67" s="26">
        <v>105</v>
      </c>
      <c r="M67" s="27">
        <v>120</v>
      </c>
      <c r="N67" s="27">
        <v>125</v>
      </c>
      <c r="O67" s="27">
        <v>-128</v>
      </c>
      <c r="P67" s="26">
        <v>125</v>
      </c>
      <c r="Q67" s="25">
        <v>230</v>
      </c>
      <c r="R67" s="38">
        <v>293.60357284261715</v>
      </c>
      <c r="S67" s="39">
        <v>291.9038894767158</v>
      </c>
      <c r="T67" s="37">
        <v>65</v>
      </c>
      <c r="W67" s="22" t="s">
        <v>4</v>
      </c>
    </row>
    <row r="68" spans="1:23" ht="21" customHeight="1">
      <c r="A68" s="32">
        <v>25</v>
      </c>
      <c r="B68" s="40" t="s">
        <v>118</v>
      </c>
      <c r="C68" s="40" t="s">
        <v>119</v>
      </c>
      <c r="D68" s="19"/>
      <c r="E68" s="29" t="s">
        <v>179</v>
      </c>
      <c r="F68" s="30">
        <v>60.35</v>
      </c>
      <c r="G68" s="29" t="s">
        <v>120</v>
      </c>
      <c r="H68" s="28" t="s">
        <v>121</v>
      </c>
      <c r="I68" s="27">
        <v>81</v>
      </c>
      <c r="J68" s="27">
        <v>84</v>
      </c>
      <c r="K68" s="27">
        <v>85</v>
      </c>
      <c r="L68" s="26">
        <v>85</v>
      </c>
      <c r="M68" s="27">
        <v>103</v>
      </c>
      <c r="N68" s="27">
        <v>106</v>
      </c>
      <c r="O68" s="27">
        <v>-109</v>
      </c>
      <c r="P68" s="26">
        <v>106</v>
      </c>
      <c r="Q68" s="25">
        <v>191</v>
      </c>
      <c r="R68" s="38">
        <v>292.59589458313883</v>
      </c>
      <c r="S68" s="39">
        <v>290.3214704949246</v>
      </c>
      <c r="T68" s="37">
        <v>67</v>
      </c>
      <c r="W68" s="22" t="s">
        <v>4</v>
      </c>
    </row>
    <row r="69" spans="1:23" ht="21" customHeight="1">
      <c r="A69" s="32">
        <v>25</v>
      </c>
      <c r="B69" s="40" t="s">
        <v>118</v>
      </c>
      <c r="C69" s="40" t="s">
        <v>119</v>
      </c>
      <c r="D69" s="19"/>
      <c r="E69" s="29" t="s">
        <v>117</v>
      </c>
      <c r="F69" s="30">
        <v>60.35</v>
      </c>
      <c r="G69" s="29" t="s">
        <v>120</v>
      </c>
      <c r="H69" s="28" t="s">
        <v>121</v>
      </c>
      <c r="I69" s="27">
        <v>81</v>
      </c>
      <c r="J69" s="27">
        <v>84</v>
      </c>
      <c r="K69" s="27">
        <v>85</v>
      </c>
      <c r="L69" s="26">
        <v>85</v>
      </c>
      <c r="M69" s="27">
        <v>103</v>
      </c>
      <c r="N69" s="27">
        <v>106</v>
      </c>
      <c r="O69" s="27">
        <v>-109</v>
      </c>
      <c r="P69" s="26">
        <v>106</v>
      </c>
      <c r="Q69" s="25">
        <v>191</v>
      </c>
      <c r="R69" s="38">
        <v>292.59589458313883</v>
      </c>
      <c r="S69" s="39">
        <v>290.3214704949246</v>
      </c>
      <c r="T69" s="37">
        <v>67</v>
      </c>
      <c r="W69" s="22" t="s">
        <v>4</v>
      </c>
    </row>
    <row r="70" spans="1:23" ht="21" customHeight="1">
      <c r="A70" s="32">
        <v>51</v>
      </c>
      <c r="B70" s="40" t="s">
        <v>210</v>
      </c>
      <c r="C70" s="40" t="s">
        <v>211</v>
      </c>
      <c r="D70" s="19"/>
      <c r="E70" s="29" t="s">
        <v>205</v>
      </c>
      <c r="F70" s="30">
        <v>79.95</v>
      </c>
      <c r="G70" s="29" t="s">
        <v>99</v>
      </c>
      <c r="H70" s="28" t="s">
        <v>186</v>
      </c>
      <c r="I70" s="27">
        <v>94</v>
      </c>
      <c r="J70" s="27">
        <v>98</v>
      </c>
      <c r="K70" s="27">
        <v>-101</v>
      </c>
      <c r="L70" s="26">
        <v>98</v>
      </c>
      <c r="M70" s="27">
        <v>120</v>
      </c>
      <c r="N70" s="27">
        <v>126</v>
      </c>
      <c r="O70" s="27">
        <v>129</v>
      </c>
      <c r="P70" s="26">
        <v>129</v>
      </c>
      <c r="Q70" s="25">
        <v>227</v>
      </c>
      <c r="R70" s="38">
        <v>290.1756530012754</v>
      </c>
      <c r="S70" s="39">
        <v>288.09644744006295</v>
      </c>
      <c r="T70" s="37">
        <v>68</v>
      </c>
      <c r="W70" s="22" t="s">
        <v>4</v>
      </c>
    </row>
    <row r="71" spans="1:23" ht="21" customHeight="1">
      <c r="A71" s="32">
        <v>109</v>
      </c>
      <c r="B71" s="40" t="s">
        <v>160</v>
      </c>
      <c r="C71" s="40" t="s">
        <v>161</v>
      </c>
      <c r="D71" s="19"/>
      <c r="E71" s="29" t="s">
        <v>155</v>
      </c>
      <c r="F71" s="30">
        <v>87.6</v>
      </c>
      <c r="G71" s="29" t="s">
        <v>120</v>
      </c>
      <c r="H71" s="28" t="s">
        <v>116</v>
      </c>
      <c r="I71" s="27">
        <v>95</v>
      </c>
      <c r="J71" s="27">
        <v>100</v>
      </c>
      <c r="K71" s="27">
        <v>106</v>
      </c>
      <c r="L71" s="26">
        <v>106</v>
      </c>
      <c r="M71" s="27">
        <v>-126</v>
      </c>
      <c r="N71" s="27">
        <v>126</v>
      </c>
      <c r="O71" s="27">
        <v>132</v>
      </c>
      <c r="P71" s="26">
        <v>132</v>
      </c>
      <c r="Q71" s="25">
        <v>238</v>
      </c>
      <c r="R71" s="38">
        <v>289.9449002337923</v>
      </c>
      <c r="S71" s="39">
        <v>287.68781166635114</v>
      </c>
      <c r="T71" s="37">
        <v>69</v>
      </c>
      <c r="W71" s="22" t="s">
        <v>4</v>
      </c>
    </row>
    <row r="72" spans="1:23" ht="21" customHeight="1">
      <c r="A72" s="32">
        <v>169</v>
      </c>
      <c r="B72" s="40" t="s">
        <v>67</v>
      </c>
      <c r="C72" s="40" t="s">
        <v>68</v>
      </c>
      <c r="D72" s="19"/>
      <c r="E72" s="29" t="s">
        <v>66</v>
      </c>
      <c r="F72" s="30">
        <v>66.55</v>
      </c>
      <c r="G72" s="29" t="s">
        <v>37</v>
      </c>
      <c r="H72" s="28" t="s">
        <v>28</v>
      </c>
      <c r="I72" s="27">
        <v>-81</v>
      </c>
      <c r="J72" s="27">
        <v>81</v>
      </c>
      <c r="K72" s="27">
        <v>86</v>
      </c>
      <c r="L72" s="26">
        <v>86</v>
      </c>
      <c r="M72" s="27">
        <v>107</v>
      </c>
      <c r="N72" s="27">
        <v>112</v>
      </c>
      <c r="O72" s="27">
        <v>116</v>
      </c>
      <c r="P72" s="26">
        <v>116</v>
      </c>
      <c r="Q72" s="25">
        <v>202</v>
      </c>
      <c r="R72" s="38">
        <v>288.94157573971245</v>
      </c>
      <c r="S72" s="39">
        <v>287.6432146798706</v>
      </c>
      <c r="T72" s="37">
        <v>71</v>
      </c>
      <c r="W72" s="22" t="s">
        <v>4</v>
      </c>
    </row>
    <row r="73" spans="1:23" ht="21" customHeight="1">
      <c r="A73" s="32">
        <v>169</v>
      </c>
      <c r="B73" s="40" t="s">
        <v>67</v>
      </c>
      <c r="C73" s="40" t="s">
        <v>68</v>
      </c>
      <c r="D73" s="19"/>
      <c r="E73" s="29" t="s">
        <v>130</v>
      </c>
      <c r="F73" s="30">
        <v>66.55</v>
      </c>
      <c r="G73" s="29" t="s">
        <v>37</v>
      </c>
      <c r="H73" s="28" t="s">
        <v>28</v>
      </c>
      <c r="I73" s="27">
        <v>-81</v>
      </c>
      <c r="J73" s="27">
        <v>81</v>
      </c>
      <c r="K73" s="27">
        <v>86</v>
      </c>
      <c r="L73" s="26">
        <v>86</v>
      </c>
      <c r="M73" s="27">
        <v>107</v>
      </c>
      <c r="N73" s="27">
        <v>112</v>
      </c>
      <c r="O73" s="27">
        <v>116</v>
      </c>
      <c r="P73" s="26">
        <v>116</v>
      </c>
      <c r="Q73" s="25">
        <v>202</v>
      </c>
      <c r="R73" s="38">
        <v>288.94157573971245</v>
      </c>
      <c r="S73" s="39">
        <v>287.6432146798706</v>
      </c>
      <c r="T73" s="37">
        <v>71</v>
      </c>
      <c r="W73" s="22" t="s">
        <v>4</v>
      </c>
    </row>
    <row r="74" spans="1:23" ht="21" customHeight="1">
      <c r="A74" s="32">
        <v>154</v>
      </c>
      <c r="B74" s="40" t="s">
        <v>184</v>
      </c>
      <c r="C74" s="40" t="s">
        <v>82</v>
      </c>
      <c r="D74" s="19"/>
      <c r="E74" s="29" t="s">
        <v>179</v>
      </c>
      <c r="F74" s="30">
        <v>60.45</v>
      </c>
      <c r="G74" s="29" t="s">
        <v>185</v>
      </c>
      <c r="H74" s="28" t="s">
        <v>186</v>
      </c>
      <c r="I74" s="27">
        <v>85</v>
      </c>
      <c r="J74" s="27">
        <v>-90</v>
      </c>
      <c r="K74" s="27">
        <v>-95</v>
      </c>
      <c r="L74" s="26">
        <v>85</v>
      </c>
      <c r="M74" s="27">
        <v>103</v>
      </c>
      <c r="N74" s="27">
        <v>-108</v>
      </c>
      <c r="O74" s="27">
        <v>-108</v>
      </c>
      <c r="P74" s="26">
        <v>103</v>
      </c>
      <c r="Q74" s="25">
        <v>188</v>
      </c>
      <c r="R74" s="38">
        <v>287.6516709357101</v>
      </c>
      <c r="S74" s="39">
        <v>285.7614473981457</v>
      </c>
      <c r="T74" s="37">
        <v>72</v>
      </c>
      <c r="W74" s="22" t="s">
        <v>4</v>
      </c>
    </row>
    <row r="75" spans="1:23" ht="21" customHeight="1">
      <c r="A75" s="32">
        <v>64</v>
      </c>
      <c r="B75" s="40" t="s">
        <v>122</v>
      </c>
      <c r="C75" s="40" t="s">
        <v>123</v>
      </c>
      <c r="D75" s="19"/>
      <c r="E75" s="29" t="s">
        <v>117</v>
      </c>
      <c r="F75" s="30">
        <v>59.9</v>
      </c>
      <c r="G75" s="29" t="s">
        <v>99</v>
      </c>
      <c r="H75" s="28" t="s">
        <v>116</v>
      </c>
      <c r="I75" s="27">
        <v>75</v>
      </c>
      <c r="J75" s="27">
        <v>80</v>
      </c>
      <c r="K75" s="27">
        <v>84</v>
      </c>
      <c r="L75" s="26">
        <v>84</v>
      </c>
      <c r="M75" s="27">
        <v>91</v>
      </c>
      <c r="N75" s="27">
        <v>97</v>
      </c>
      <c r="O75" s="27">
        <v>100</v>
      </c>
      <c r="P75" s="26">
        <v>100</v>
      </c>
      <c r="Q75" s="25">
        <v>184</v>
      </c>
      <c r="R75" s="38">
        <v>283.42554041444174</v>
      </c>
      <c r="S75" s="39">
        <v>279.6814166024405</v>
      </c>
      <c r="T75" s="37">
        <v>73</v>
      </c>
      <c r="W75" s="22" t="s">
        <v>4</v>
      </c>
    </row>
    <row r="76" spans="1:23" ht="21" customHeight="1">
      <c r="A76" s="32">
        <v>130</v>
      </c>
      <c r="B76" s="40" t="s">
        <v>284</v>
      </c>
      <c r="C76" s="40" t="s">
        <v>285</v>
      </c>
      <c r="D76" s="19"/>
      <c r="E76" s="29" t="s">
        <v>278</v>
      </c>
      <c r="F76" s="30">
        <v>88.3</v>
      </c>
      <c r="G76" s="29" t="s">
        <v>37</v>
      </c>
      <c r="H76" s="28" t="s">
        <v>286</v>
      </c>
      <c r="I76" s="27">
        <v>100</v>
      </c>
      <c r="J76" s="27">
        <v>-105</v>
      </c>
      <c r="K76" s="27">
        <v>106</v>
      </c>
      <c r="L76" s="26">
        <v>106</v>
      </c>
      <c r="M76" s="27">
        <v>125</v>
      </c>
      <c r="N76" s="27">
        <v>-133</v>
      </c>
      <c r="O76" s="27">
        <v>-136</v>
      </c>
      <c r="P76" s="26">
        <v>125</v>
      </c>
      <c r="Q76" s="25">
        <v>231</v>
      </c>
      <c r="R76" s="38">
        <v>280.3097457044472</v>
      </c>
      <c r="S76" s="39">
        <v>279.2264054408702</v>
      </c>
      <c r="T76" s="37">
        <v>74</v>
      </c>
      <c r="W76" s="22" t="s">
        <v>4</v>
      </c>
    </row>
    <row r="77" spans="1:23" ht="21" customHeight="1">
      <c r="A77" s="32">
        <v>4</v>
      </c>
      <c r="B77" s="40" t="s">
        <v>296</v>
      </c>
      <c r="C77" s="40" t="s">
        <v>123</v>
      </c>
      <c r="D77" s="19"/>
      <c r="E77" s="29" t="s">
        <v>288</v>
      </c>
      <c r="F77" s="30">
        <v>92</v>
      </c>
      <c r="G77" s="29" t="s">
        <v>37</v>
      </c>
      <c r="H77" s="28" t="s">
        <v>295</v>
      </c>
      <c r="I77" s="27">
        <v>100</v>
      </c>
      <c r="J77" s="27">
        <v>105</v>
      </c>
      <c r="K77" s="27">
        <v>-111</v>
      </c>
      <c r="L77" s="26">
        <v>105</v>
      </c>
      <c r="M77" s="27">
        <v>125</v>
      </c>
      <c r="N77" s="27">
        <v>130</v>
      </c>
      <c r="O77" s="27">
        <v>-136</v>
      </c>
      <c r="P77" s="26">
        <v>130</v>
      </c>
      <c r="Q77" s="25">
        <v>235</v>
      </c>
      <c r="R77" s="38">
        <v>279.60006404262197</v>
      </c>
      <c r="S77" s="39">
        <v>274.2524538242147</v>
      </c>
      <c r="T77" s="37">
        <v>75</v>
      </c>
      <c r="W77" s="22" t="s">
        <v>4</v>
      </c>
    </row>
    <row r="78" spans="1:23" ht="21" customHeight="1">
      <c r="A78" s="32">
        <v>31</v>
      </c>
      <c r="B78" s="40" t="s">
        <v>29</v>
      </c>
      <c r="C78" s="40" t="s">
        <v>30</v>
      </c>
      <c r="D78" s="19"/>
      <c r="E78" s="29" t="s">
        <v>24</v>
      </c>
      <c r="F78" s="30">
        <v>54.25</v>
      </c>
      <c r="G78" s="29" t="s">
        <v>31</v>
      </c>
      <c r="H78" s="28" t="s">
        <v>23</v>
      </c>
      <c r="I78" s="27">
        <v>69</v>
      </c>
      <c r="J78" s="27">
        <v>72</v>
      </c>
      <c r="K78" s="27">
        <v>76</v>
      </c>
      <c r="L78" s="26">
        <v>76</v>
      </c>
      <c r="M78" s="27">
        <v>-88</v>
      </c>
      <c r="N78" s="27">
        <v>-90</v>
      </c>
      <c r="O78" s="27">
        <v>92</v>
      </c>
      <c r="P78" s="26">
        <v>92</v>
      </c>
      <c r="Q78" s="25">
        <v>168</v>
      </c>
      <c r="R78" s="38">
        <v>279.22716290076625</v>
      </c>
      <c r="S78" s="39">
        <v>276.19818310141864</v>
      </c>
      <c r="T78" s="37">
        <v>77</v>
      </c>
      <c r="W78" s="22" t="s">
        <v>4</v>
      </c>
    </row>
    <row r="79" spans="1:23" ht="21" customHeight="1">
      <c r="A79" s="32">
        <v>31</v>
      </c>
      <c r="B79" s="40" t="s">
        <v>29</v>
      </c>
      <c r="C79" s="40" t="s">
        <v>30</v>
      </c>
      <c r="D79" s="19"/>
      <c r="E79" s="29" t="s">
        <v>112</v>
      </c>
      <c r="F79" s="30">
        <v>54.25</v>
      </c>
      <c r="G79" s="29" t="s">
        <v>31</v>
      </c>
      <c r="H79" s="28" t="s">
        <v>23</v>
      </c>
      <c r="I79" s="27">
        <v>69</v>
      </c>
      <c r="J79" s="27">
        <v>72</v>
      </c>
      <c r="K79" s="27">
        <v>76</v>
      </c>
      <c r="L79" s="26">
        <v>76</v>
      </c>
      <c r="M79" s="27">
        <v>-88</v>
      </c>
      <c r="N79" s="27">
        <v>-90</v>
      </c>
      <c r="O79" s="27">
        <v>92</v>
      </c>
      <c r="P79" s="26">
        <v>92</v>
      </c>
      <c r="Q79" s="25">
        <v>168</v>
      </c>
      <c r="R79" s="38">
        <v>279.22716290076625</v>
      </c>
      <c r="S79" s="39">
        <v>276.19818310141864</v>
      </c>
      <c r="T79" s="37">
        <v>77</v>
      </c>
      <c r="W79" s="22" t="s">
        <v>4</v>
      </c>
    </row>
    <row r="80" spans="1:23" ht="21" customHeight="1">
      <c r="A80" s="32">
        <v>120</v>
      </c>
      <c r="B80" s="40" t="s">
        <v>109</v>
      </c>
      <c r="C80" s="40" t="s">
        <v>133</v>
      </c>
      <c r="D80" s="19"/>
      <c r="E80" s="29" t="s">
        <v>130</v>
      </c>
      <c r="F80" s="30">
        <v>65.1</v>
      </c>
      <c r="G80" s="29" t="s">
        <v>115</v>
      </c>
      <c r="H80" s="28" t="s">
        <v>121</v>
      </c>
      <c r="I80" s="27">
        <v>83</v>
      </c>
      <c r="J80" s="27">
        <v>87</v>
      </c>
      <c r="K80" s="27">
        <v>-90</v>
      </c>
      <c r="L80" s="26">
        <v>87</v>
      </c>
      <c r="M80" s="27">
        <v>97</v>
      </c>
      <c r="N80" s="27">
        <v>100</v>
      </c>
      <c r="O80" s="27">
        <v>105</v>
      </c>
      <c r="P80" s="26">
        <v>105</v>
      </c>
      <c r="Q80" s="25">
        <v>192</v>
      </c>
      <c r="R80" s="38">
        <v>278.7660190358522</v>
      </c>
      <c r="S80" s="39">
        <v>273.4034515769067</v>
      </c>
      <c r="T80" s="37">
        <v>78</v>
      </c>
      <c r="W80" s="22" t="s">
        <v>4</v>
      </c>
    </row>
    <row r="81" spans="1:23" ht="21" customHeight="1">
      <c r="A81" s="32">
        <v>37</v>
      </c>
      <c r="B81" s="40" t="s">
        <v>35</v>
      </c>
      <c r="C81" s="40" t="s">
        <v>200</v>
      </c>
      <c r="D81" s="19"/>
      <c r="E81" s="29" t="s">
        <v>196</v>
      </c>
      <c r="F81" s="30">
        <v>71.1</v>
      </c>
      <c r="G81" s="29" t="s">
        <v>37</v>
      </c>
      <c r="H81" s="28" t="s">
        <v>183</v>
      </c>
      <c r="I81" s="27">
        <v>-85</v>
      </c>
      <c r="J81" s="27">
        <v>-85</v>
      </c>
      <c r="K81" s="27">
        <v>85</v>
      </c>
      <c r="L81" s="26">
        <v>85</v>
      </c>
      <c r="M81" s="27">
        <v>-116</v>
      </c>
      <c r="N81" s="27">
        <v>117</v>
      </c>
      <c r="O81" s="27">
        <v>-123</v>
      </c>
      <c r="P81" s="26">
        <v>117</v>
      </c>
      <c r="Q81" s="25">
        <v>202</v>
      </c>
      <c r="R81" s="38">
        <v>276.7905672365311</v>
      </c>
      <c r="S81" s="39">
        <v>272.29729124151436</v>
      </c>
      <c r="T81" s="37">
        <v>79</v>
      </c>
      <c r="W81" s="22" t="s">
        <v>4</v>
      </c>
    </row>
    <row r="82" spans="1:23" ht="21" customHeight="1">
      <c r="A82" s="32">
        <v>110</v>
      </c>
      <c r="B82" s="40" t="s">
        <v>124</v>
      </c>
      <c r="C82" s="40" t="s">
        <v>125</v>
      </c>
      <c r="D82" s="19"/>
      <c r="E82" s="29" t="s">
        <v>179</v>
      </c>
      <c r="F82" s="30">
        <v>60.75</v>
      </c>
      <c r="G82" s="29" t="s">
        <v>107</v>
      </c>
      <c r="H82" s="28" t="s">
        <v>116</v>
      </c>
      <c r="I82" s="27">
        <v>80</v>
      </c>
      <c r="J82" s="27">
        <v>-83</v>
      </c>
      <c r="K82" s="27">
        <v>-85</v>
      </c>
      <c r="L82" s="26">
        <v>80</v>
      </c>
      <c r="M82" s="27">
        <v>-100</v>
      </c>
      <c r="N82" s="27">
        <v>101</v>
      </c>
      <c r="O82" s="27">
        <v>-108</v>
      </c>
      <c r="P82" s="26">
        <v>101</v>
      </c>
      <c r="Q82" s="25">
        <v>181</v>
      </c>
      <c r="R82" s="38">
        <v>275.9433044913741</v>
      </c>
      <c r="S82" s="39">
        <v>275.12139350566156</v>
      </c>
      <c r="T82" s="37">
        <v>81</v>
      </c>
      <c r="W82" s="22" t="s">
        <v>4</v>
      </c>
    </row>
    <row r="83" spans="1:23" ht="21" customHeight="1">
      <c r="A83" s="32">
        <v>110</v>
      </c>
      <c r="B83" s="40" t="s">
        <v>124</v>
      </c>
      <c r="C83" s="40" t="s">
        <v>125</v>
      </c>
      <c r="D83" s="19"/>
      <c r="E83" s="29" t="s">
        <v>117</v>
      </c>
      <c r="F83" s="30">
        <v>60.75</v>
      </c>
      <c r="G83" s="29" t="s">
        <v>107</v>
      </c>
      <c r="H83" s="28" t="s">
        <v>116</v>
      </c>
      <c r="I83" s="27">
        <v>80</v>
      </c>
      <c r="J83" s="27">
        <v>-83</v>
      </c>
      <c r="K83" s="27">
        <v>-85</v>
      </c>
      <c r="L83" s="26">
        <v>80</v>
      </c>
      <c r="M83" s="27">
        <v>-100</v>
      </c>
      <c r="N83" s="27">
        <v>101</v>
      </c>
      <c r="O83" s="27">
        <v>-108</v>
      </c>
      <c r="P83" s="26">
        <v>101</v>
      </c>
      <c r="Q83" s="25">
        <v>181</v>
      </c>
      <c r="R83" s="38">
        <v>275.9433044913741</v>
      </c>
      <c r="S83" s="39">
        <v>275.12139350566156</v>
      </c>
      <c r="T83" s="37">
        <v>81</v>
      </c>
      <c r="W83" s="22" t="s">
        <v>4</v>
      </c>
    </row>
    <row r="84" spans="1:23" ht="21" customHeight="1">
      <c r="A84" s="32">
        <v>47</v>
      </c>
      <c r="B84" s="40" t="s">
        <v>94</v>
      </c>
      <c r="C84" s="40" t="s">
        <v>95</v>
      </c>
      <c r="D84" s="19"/>
      <c r="E84" s="29" t="s">
        <v>93</v>
      </c>
      <c r="F84" s="30">
        <v>75.8</v>
      </c>
      <c r="G84" s="29" t="s">
        <v>96</v>
      </c>
      <c r="H84" s="28" t="s">
        <v>28</v>
      </c>
      <c r="I84" s="27">
        <v>88</v>
      </c>
      <c r="J84" s="27">
        <v>92</v>
      </c>
      <c r="K84" s="27">
        <v>96</v>
      </c>
      <c r="L84" s="26">
        <v>96</v>
      </c>
      <c r="M84" s="27">
        <v>108</v>
      </c>
      <c r="N84" s="27">
        <v>-112</v>
      </c>
      <c r="O84" s="27">
        <v>112</v>
      </c>
      <c r="P84" s="26">
        <v>112</v>
      </c>
      <c r="Q84" s="25">
        <v>208</v>
      </c>
      <c r="R84" s="38">
        <v>274.1189636472255</v>
      </c>
      <c r="S84" s="39">
        <v>263.9826478745951</v>
      </c>
      <c r="T84" s="37">
        <v>83</v>
      </c>
      <c r="W84" s="22" t="s">
        <v>4</v>
      </c>
    </row>
    <row r="85" spans="1:23" ht="21" customHeight="1">
      <c r="A85" s="32">
        <v>47</v>
      </c>
      <c r="B85" s="40" t="s">
        <v>94</v>
      </c>
      <c r="C85" s="40" t="s">
        <v>95</v>
      </c>
      <c r="D85" s="19"/>
      <c r="E85" s="29" t="s">
        <v>146</v>
      </c>
      <c r="F85" s="30">
        <v>75.8</v>
      </c>
      <c r="G85" s="29" t="s">
        <v>96</v>
      </c>
      <c r="H85" s="28" t="s">
        <v>28</v>
      </c>
      <c r="I85" s="27">
        <v>88</v>
      </c>
      <c r="J85" s="27">
        <v>92</v>
      </c>
      <c r="K85" s="27">
        <v>96</v>
      </c>
      <c r="L85" s="26">
        <v>96</v>
      </c>
      <c r="M85" s="27">
        <v>108</v>
      </c>
      <c r="N85" s="27">
        <v>-112</v>
      </c>
      <c r="O85" s="27">
        <v>112</v>
      </c>
      <c r="P85" s="26">
        <v>112</v>
      </c>
      <c r="Q85" s="25">
        <v>208</v>
      </c>
      <c r="R85" s="38">
        <v>274.1189636472255</v>
      </c>
      <c r="S85" s="39">
        <v>263.9826478745951</v>
      </c>
      <c r="T85" s="37">
        <v>83</v>
      </c>
      <c r="W85" s="22" t="s">
        <v>4</v>
      </c>
    </row>
    <row r="86" spans="1:23" ht="21" customHeight="1">
      <c r="A86" s="32">
        <v>104</v>
      </c>
      <c r="B86" s="40" t="s">
        <v>43</v>
      </c>
      <c r="C86" s="40" t="s">
        <v>44</v>
      </c>
      <c r="D86" s="19"/>
      <c r="E86" s="29" t="s">
        <v>42</v>
      </c>
      <c r="F86" s="30">
        <v>60.45</v>
      </c>
      <c r="G86" s="29" t="s">
        <v>45</v>
      </c>
      <c r="H86" s="28" t="s">
        <v>28</v>
      </c>
      <c r="I86" s="27">
        <v>75</v>
      </c>
      <c r="J86" s="27">
        <v>-79</v>
      </c>
      <c r="K86" s="27">
        <v>79</v>
      </c>
      <c r="L86" s="26">
        <v>79</v>
      </c>
      <c r="M86" s="27">
        <v>95</v>
      </c>
      <c r="N86" s="27">
        <v>100</v>
      </c>
      <c r="O86" s="27">
        <v>-105</v>
      </c>
      <c r="P86" s="26">
        <v>100</v>
      </c>
      <c r="Q86" s="25">
        <v>179</v>
      </c>
      <c r="R86" s="38">
        <v>273.88111222070273</v>
      </c>
      <c r="S86" s="39">
        <v>272.0813781078089</v>
      </c>
      <c r="T86" s="37">
        <v>85</v>
      </c>
      <c r="W86" s="22" t="s">
        <v>4</v>
      </c>
    </row>
    <row r="87" spans="1:23" ht="21" customHeight="1">
      <c r="A87" s="32">
        <v>104</v>
      </c>
      <c r="B87" s="40" t="s">
        <v>43</v>
      </c>
      <c r="C87" s="40" t="s">
        <v>44</v>
      </c>
      <c r="D87" s="19"/>
      <c r="E87" s="29" t="s">
        <v>117</v>
      </c>
      <c r="F87" s="30">
        <v>60.45</v>
      </c>
      <c r="G87" s="29" t="s">
        <v>45</v>
      </c>
      <c r="H87" s="28" t="s">
        <v>28</v>
      </c>
      <c r="I87" s="27">
        <v>75</v>
      </c>
      <c r="J87" s="27">
        <v>-79</v>
      </c>
      <c r="K87" s="27">
        <v>79</v>
      </c>
      <c r="L87" s="26">
        <v>79</v>
      </c>
      <c r="M87" s="27">
        <v>95</v>
      </c>
      <c r="N87" s="27">
        <v>100</v>
      </c>
      <c r="O87" s="27">
        <v>-105</v>
      </c>
      <c r="P87" s="26">
        <v>100</v>
      </c>
      <c r="Q87" s="25">
        <v>179</v>
      </c>
      <c r="R87" s="38">
        <v>273.88111222070273</v>
      </c>
      <c r="S87" s="39">
        <v>272.0813781078089</v>
      </c>
      <c r="T87" s="37">
        <v>85</v>
      </c>
      <c r="W87" s="22" t="s">
        <v>4</v>
      </c>
    </row>
    <row r="88" spans="1:23" ht="21" customHeight="1">
      <c r="A88" s="32">
        <v>38</v>
      </c>
      <c r="B88" s="40" t="s">
        <v>69</v>
      </c>
      <c r="C88" s="40" t="s">
        <v>70</v>
      </c>
      <c r="D88" s="19"/>
      <c r="E88" s="29" t="s">
        <v>66</v>
      </c>
      <c r="F88" s="30">
        <v>63.85</v>
      </c>
      <c r="G88" s="29" t="s">
        <v>71</v>
      </c>
      <c r="H88" s="28" t="s">
        <v>28</v>
      </c>
      <c r="I88" s="27">
        <v>80</v>
      </c>
      <c r="J88" s="27">
        <v>85</v>
      </c>
      <c r="K88" s="27">
        <v>-90</v>
      </c>
      <c r="L88" s="26">
        <v>85</v>
      </c>
      <c r="M88" s="27">
        <v>100</v>
      </c>
      <c r="N88" s="27">
        <v>-105</v>
      </c>
      <c r="O88" s="27">
        <v>-107</v>
      </c>
      <c r="P88" s="26">
        <v>100</v>
      </c>
      <c r="Q88" s="25">
        <v>185</v>
      </c>
      <c r="R88" s="38">
        <v>272.22177602010413</v>
      </c>
      <c r="S88" s="39">
        <v>263.435617404832</v>
      </c>
      <c r="T88" s="37">
        <v>86</v>
      </c>
      <c r="W88" s="22" t="s">
        <v>4</v>
      </c>
    </row>
    <row r="89" spans="1:23" ht="21" customHeight="1">
      <c r="A89" s="32">
        <v>74</v>
      </c>
      <c r="B89" s="40" t="s">
        <v>32</v>
      </c>
      <c r="C89" s="40" t="s">
        <v>33</v>
      </c>
      <c r="D89" s="19"/>
      <c r="E89" s="29" t="s">
        <v>24</v>
      </c>
      <c r="F89" s="30">
        <v>53.75</v>
      </c>
      <c r="G89" s="29" t="s">
        <v>34</v>
      </c>
      <c r="H89" s="28" t="s">
        <v>28</v>
      </c>
      <c r="I89" s="27">
        <v>-65</v>
      </c>
      <c r="J89" s="27">
        <v>70</v>
      </c>
      <c r="K89" s="27">
        <v>-75</v>
      </c>
      <c r="L89" s="26">
        <v>70</v>
      </c>
      <c r="M89" s="27">
        <v>-90</v>
      </c>
      <c r="N89" s="27">
        <v>92</v>
      </c>
      <c r="O89" s="27">
        <v>-95</v>
      </c>
      <c r="P89" s="26">
        <v>92</v>
      </c>
      <c r="Q89" s="25">
        <v>162</v>
      </c>
      <c r="R89" s="38">
        <v>271.26067294744104</v>
      </c>
      <c r="S89" s="39">
        <v>266.33396227636797</v>
      </c>
      <c r="T89" s="37">
        <v>88</v>
      </c>
      <c r="W89" s="22" t="s">
        <v>4</v>
      </c>
    </row>
    <row r="90" spans="1:23" ht="21" customHeight="1">
      <c r="A90" s="32">
        <v>74</v>
      </c>
      <c r="B90" s="40" t="s">
        <v>32</v>
      </c>
      <c r="C90" s="40" t="s">
        <v>33</v>
      </c>
      <c r="D90" s="19"/>
      <c r="E90" s="29" t="s">
        <v>112</v>
      </c>
      <c r="F90" s="30">
        <v>53.75</v>
      </c>
      <c r="G90" s="29" t="s">
        <v>34</v>
      </c>
      <c r="H90" s="28" t="s">
        <v>28</v>
      </c>
      <c r="I90" s="27">
        <v>-65</v>
      </c>
      <c r="J90" s="27">
        <v>70</v>
      </c>
      <c r="K90" s="27">
        <v>-75</v>
      </c>
      <c r="L90" s="26">
        <v>70</v>
      </c>
      <c r="M90" s="27">
        <v>-90</v>
      </c>
      <c r="N90" s="27">
        <v>92</v>
      </c>
      <c r="O90" s="27">
        <v>-95</v>
      </c>
      <c r="P90" s="26">
        <v>92</v>
      </c>
      <c r="Q90" s="25">
        <v>162</v>
      </c>
      <c r="R90" s="38">
        <v>271.26067294744104</v>
      </c>
      <c r="S90" s="39">
        <v>266.33396227636797</v>
      </c>
      <c r="T90" s="37">
        <v>88</v>
      </c>
      <c r="W90" s="22" t="s">
        <v>4</v>
      </c>
    </row>
    <row r="91" spans="1:23" ht="21" customHeight="1">
      <c r="A91" s="32">
        <v>103</v>
      </c>
      <c r="B91" s="40" t="s">
        <v>307</v>
      </c>
      <c r="C91" s="40" t="s">
        <v>157</v>
      </c>
      <c r="D91" s="19"/>
      <c r="E91" s="29" t="s">
        <v>304</v>
      </c>
      <c r="F91" s="30">
        <v>101.6</v>
      </c>
      <c r="G91" s="29" t="s">
        <v>37</v>
      </c>
      <c r="H91" s="28" t="s">
        <v>308</v>
      </c>
      <c r="I91" s="27">
        <v>100</v>
      </c>
      <c r="J91" s="27">
        <v>105</v>
      </c>
      <c r="K91" s="27">
        <v>-110</v>
      </c>
      <c r="L91" s="26">
        <v>105</v>
      </c>
      <c r="M91" s="27">
        <v>125</v>
      </c>
      <c r="N91" s="27">
        <v>130</v>
      </c>
      <c r="O91" s="27">
        <v>-136</v>
      </c>
      <c r="P91" s="26">
        <v>130</v>
      </c>
      <c r="Q91" s="25">
        <v>235</v>
      </c>
      <c r="R91" s="38">
        <v>267.75977185711616</v>
      </c>
      <c r="S91" s="39">
        <v>267.33552213674716</v>
      </c>
      <c r="T91" s="37">
        <v>89</v>
      </c>
      <c r="W91" s="22" t="s">
        <v>4</v>
      </c>
    </row>
    <row r="92" spans="1:23" ht="21" customHeight="1">
      <c r="A92" s="32">
        <v>192</v>
      </c>
      <c r="B92" s="40" t="s">
        <v>316</v>
      </c>
      <c r="C92" s="40" t="s">
        <v>317</v>
      </c>
      <c r="D92" s="19"/>
      <c r="E92" s="29" t="s">
        <v>315</v>
      </c>
      <c r="F92" s="30">
        <v>117</v>
      </c>
      <c r="G92" s="29" t="s">
        <v>37</v>
      </c>
      <c r="H92" s="28" t="s">
        <v>241</v>
      </c>
      <c r="I92" s="27">
        <v>100</v>
      </c>
      <c r="J92" s="27">
        <v>-105</v>
      </c>
      <c r="K92" s="27">
        <v>-105</v>
      </c>
      <c r="L92" s="26">
        <v>100</v>
      </c>
      <c r="M92" s="27">
        <v>135</v>
      </c>
      <c r="N92" s="27">
        <v>140</v>
      </c>
      <c r="O92" s="27">
        <v>147</v>
      </c>
      <c r="P92" s="26">
        <v>147</v>
      </c>
      <c r="Q92" s="25">
        <v>247</v>
      </c>
      <c r="R92" s="38">
        <v>267.4724193601945</v>
      </c>
      <c r="S92" s="39">
        <v>247</v>
      </c>
      <c r="T92" s="37">
        <v>90</v>
      </c>
      <c r="W92" s="22" t="s">
        <v>4</v>
      </c>
    </row>
    <row r="93" spans="1:23" ht="21" customHeight="1">
      <c r="A93" s="32">
        <v>53</v>
      </c>
      <c r="B93" s="40" t="s">
        <v>172</v>
      </c>
      <c r="C93" s="40" t="s">
        <v>226</v>
      </c>
      <c r="D93" s="19"/>
      <c r="E93" s="29" t="s">
        <v>225</v>
      </c>
      <c r="F93" s="30">
        <v>101.8</v>
      </c>
      <c r="G93" s="29" t="s">
        <v>41</v>
      </c>
      <c r="H93" s="28" t="s">
        <v>194</v>
      </c>
      <c r="I93" s="27">
        <v>96</v>
      </c>
      <c r="J93" s="27">
        <v>100</v>
      </c>
      <c r="K93" s="27">
        <v>103</v>
      </c>
      <c r="L93" s="26">
        <v>103</v>
      </c>
      <c r="M93" s="27">
        <v>125</v>
      </c>
      <c r="N93" s="27">
        <v>130</v>
      </c>
      <c r="O93" s="27">
        <v>-135</v>
      </c>
      <c r="P93" s="26">
        <v>130</v>
      </c>
      <c r="Q93" s="25">
        <v>233</v>
      </c>
      <c r="R93" s="38">
        <v>265.270034378448</v>
      </c>
      <c r="S93" s="39">
        <v>265.06032620366847</v>
      </c>
      <c r="T93" s="37">
        <v>91</v>
      </c>
      <c r="W93" s="22" t="s">
        <v>4</v>
      </c>
    </row>
    <row r="94" spans="1:23" ht="21" customHeight="1">
      <c r="A94" s="32">
        <v>19</v>
      </c>
      <c r="B94" s="40" t="s">
        <v>212</v>
      </c>
      <c r="C94" s="40" t="s">
        <v>213</v>
      </c>
      <c r="D94" s="19"/>
      <c r="E94" s="29" t="s">
        <v>205</v>
      </c>
      <c r="F94" s="30">
        <v>75.8</v>
      </c>
      <c r="G94" s="29" t="s">
        <v>37</v>
      </c>
      <c r="H94" s="28" t="s">
        <v>183</v>
      </c>
      <c r="I94" s="27">
        <v>87</v>
      </c>
      <c r="J94" s="27">
        <v>91</v>
      </c>
      <c r="K94" s="27">
        <v>-95</v>
      </c>
      <c r="L94" s="26">
        <v>91</v>
      </c>
      <c r="M94" s="27">
        <v>108</v>
      </c>
      <c r="N94" s="27">
        <v>-112</v>
      </c>
      <c r="O94" s="27">
        <v>-112</v>
      </c>
      <c r="P94" s="26">
        <v>108</v>
      </c>
      <c r="Q94" s="25">
        <v>199</v>
      </c>
      <c r="R94" s="38">
        <v>262.25804695095127</v>
      </c>
      <c r="S94" s="39">
        <v>252.56032176463668</v>
      </c>
      <c r="T94" s="37">
        <v>92</v>
      </c>
      <c r="W94" s="22" t="s">
        <v>4</v>
      </c>
    </row>
    <row r="95" spans="1:23" ht="21" customHeight="1">
      <c r="A95" s="32">
        <v>54</v>
      </c>
      <c r="B95" s="40" t="s">
        <v>223</v>
      </c>
      <c r="C95" s="40" t="s">
        <v>224</v>
      </c>
      <c r="D95" s="19"/>
      <c r="E95" s="29" t="s">
        <v>221</v>
      </c>
      <c r="F95" s="30">
        <v>95.4</v>
      </c>
      <c r="G95" s="29" t="s">
        <v>37</v>
      </c>
      <c r="H95" s="28" t="s">
        <v>186</v>
      </c>
      <c r="I95" s="27">
        <v>94</v>
      </c>
      <c r="J95" s="27">
        <v>98</v>
      </c>
      <c r="K95" s="27">
        <v>101</v>
      </c>
      <c r="L95" s="26">
        <v>101</v>
      </c>
      <c r="M95" s="27">
        <v>117</v>
      </c>
      <c r="N95" s="27">
        <v>122</v>
      </c>
      <c r="O95" s="27">
        <v>-126</v>
      </c>
      <c r="P95" s="26">
        <v>122</v>
      </c>
      <c r="Q95" s="25">
        <v>223</v>
      </c>
      <c r="R95" s="38">
        <v>260.9708430268697</v>
      </c>
      <c r="S95" s="39">
        <v>260.24807320340375</v>
      </c>
      <c r="T95" s="37">
        <v>93</v>
      </c>
      <c r="W95" s="22" t="s">
        <v>4</v>
      </c>
    </row>
    <row r="96" spans="1:23" ht="21" customHeight="1">
      <c r="A96" s="32">
        <v>83</v>
      </c>
      <c r="B96" s="40" t="s">
        <v>81</v>
      </c>
      <c r="C96" s="40" t="s">
        <v>82</v>
      </c>
      <c r="D96" s="19"/>
      <c r="E96" s="29" t="s">
        <v>80</v>
      </c>
      <c r="F96" s="30">
        <v>68.1</v>
      </c>
      <c r="G96" s="29" t="s">
        <v>83</v>
      </c>
      <c r="H96" s="28" t="s">
        <v>28</v>
      </c>
      <c r="I96" s="27">
        <v>76</v>
      </c>
      <c r="J96" s="27">
        <v>79</v>
      </c>
      <c r="K96" s="27">
        <v>82</v>
      </c>
      <c r="L96" s="26">
        <v>82</v>
      </c>
      <c r="M96" s="27">
        <v>92</v>
      </c>
      <c r="N96" s="27">
        <v>97</v>
      </c>
      <c r="O96" s="27">
        <v>102</v>
      </c>
      <c r="P96" s="26">
        <v>102</v>
      </c>
      <c r="Q96" s="25">
        <v>184</v>
      </c>
      <c r="R96" s="38">
        <v>259.2061901708533</v>
      </c>
      <c r="S96" s="39">
        <v>248.03317618038932</v>
      </c>
      <c r="T96" s="37">
        <v>94</v>
      </c>
      <c r="W96" s="22" t="s">
        <v>4</v>
      </c>
    </row>
    <row r="97" spans="1:23" ht="21" customHeight="1">
      <c r="A97" s="32">
        <v>69</v>
      </c>
      <c r="B97" s="40" t="s">
        <v>134</v>
      </c>
      <c r="C97" s="40" t="s">
        <v>129</v>
      </c>
      <c r="D97" s="19"/>
      <c r="E97" s="29" t="s">
        <v>130</v>
      </c>
      <c r="F97" s="30">
        <v>65.2</v>
      </c>
      <c r="G97" s="29" t="s">
        <v>99</v>
      </c>
      <c r="H97" s="28" t="s">
        <v>121</v>
      </c>
      <c r="I97" s="27">
        <v>74</v>
      </c>
      <c r="J97" s="27">
        <v>79</v>
      </c>
      <c r="K97" s="27">
        <v>-82</v>
      </c>
      <c r="L97" s="26">
        <v>79</v>
      </c>
      <c r="M97" s="27">
        <v>94</v>
      </c>
      <c r="N97" s="27">
        <v>98</v>
      </c>
      <c r="O97" s="27">
        <v>-102</v>
      </c>
      <c r="P97" s="26">
        <v>98</v>
      </c>
      <c r="Q97" s="25">
        <v>177</v>
      </c>
      <c r="R97" s="38">
        <v>256.71785678394565</v>
      </c>
      <c r="S97" s="39">
        <v>252.04380692246087</v>
      </c>
      <c r="T97" s="37">
        <v>95</v>
      </c>
      <c r="W97" s="22" t="s">
        <v>4</v>
      </c>
    </row>
    <row r="98" spans="1:23" ht="21" customHeight="1">
      <c r="A98" s="32">
        <v>149</v>
      </c>
      <c r="B98" s="40" t="s">
        <v>311</v>
      </c>
      <c r="C98" s="40" t="s">
        <v>312</v>
      </c>
      <c r="D98" s="19"/>
      <c r="E98" s="29" t="s">
        <v>309</v>
      </c>
      <c r="F98" s="30">
        <v>103.25</v>
      </c>
      <c r="G98" s="29" t="s">
        <v>22</v>
      </c>
      <c r="H98" s="28" t="s">
        <v>262</v>
      </c>
      <c r="I98" s="27">
        <v>95</v>
      </c>
      <c r="J98" s="27">
        <v>100</v>
      </c>
      <c r="K98" s="27">
        <v>-105</v>
      </c>
      <c r="L98" s="26">
        <v>100</v>
      </c>
      <c r="M98" s="27">
        <v>-120</v>
      </c>
      <c r="N98" s="27">
        <v>120</v>
      </c>
      <c r="O98" s="27">
        <v>125</v>
      </c>
      <c r="P98" s="26">
        <v>125</v>
      </c>
      <c r="Q98" s="25">
        <v>225</v>
      </c>
      <c r="R98" s="38">
        <v>254.72014245878682</v>
      </c>
      <c r="S98" s="39">
        <v>249.5596230069978</v>
      </c>
      <c r="T98" s="37">
        <v>96</v>
      </c>
      <c r="W98" s="22" t="s">
        <v>4</v>
      </c>
    </row>
    <row r="99" spans="1:23" ht="21" customHeight="1">
      <c r="A99" s="32">
        <v>174</v>
      </c>
      <c r="B99" s="40" t="s">
        <v>201</v>
      </c>
      <c r="C99" s="40" t="s">
        <v>202</v>
      </c>
      <c r="D99" s="19"/>
      <c r="E99" s="29" t="s">
        <v>196</v>
      </c>
      <c r="F99" s="30">
        <v>72.4</v>
      </c>
      <c r="G99" s="29" t="s">
        <v>37</v>
      </c>
      <c r="H99" s="28" t="s">
        <v>183</v>
      </c>
      <c r="I99" s="27">
        <v>80</v>
      </c>
      <c r="J99" s="27">
        <v>85</v>
      </c>
      <c r="K99" s="27">
        <v>-90</v>
      </c>
      <c r="L99" s="26">
        <v>85</v>
      </c>
      <c r="M99" s="27">
        <v>-103</v>
      </c>
      <c r="N99" s="27">
        <v>-103</v>
      </c>
      <c r="O99" s="27">
        <v>103</v>
      </c>
      <c r="P99" s="26">
        <v>103</v>
      </c>
      <c r="Q99" s="25">
        <v>188</v>
      </c>
      <c r="R99" s="38">
        <v>254.7146069645606</v>
      </c>
      <c r="S99" s="39">
        <v>253.4252017495282</v>
      </c>
      <c r="T99" s="37">
        <v>97</v>
      </c>
      <c r="W99" s="22" t="s">
        <v>4</v>
      </c>
    </row>
    <row r="100" spans="1:23" ht="21" customHeight="1">
      <c r="A100" s="32">
        <v>170</v>
      </c>
      <c r="B100" s="40" t="s">
        <v>46</v>
      </c>
      <c r="C100" s="40" t="s">
        <v>47</v>
      </c>
      <c r="D100" s="19"/>
      <c r="E100" s="29" t="s">
        <v>42</v>
      </c>
      <c r="F100" s="30">
        <v>59.7</v>
      </c>
      <c r="G100" s="29" t="s">
        <v>48</v>
      </c>
      <c r="H100" s="28" t="s">
        <v>23</v>
      </c>
      <c r="I100" s="27">
        <v>70</v>
      </c>
      <c r="J100" s="27">
        <v>-74</v>
      </c>
      <c r="K100" s="27">
        <v>75</v>
      </c>
      <c r="L100" s="26">
        <v>75</v>
      </c>
      <c r="M100" s="27">
        <v>83</v>
      </c>
      <c r="N100" s="27">
        <v>87</v>
      </c>
      <c r="O100" s="27">
        <v>-91</v>
      </c>
      <c r="P100" s="26">
        <v>87</v>
      </c>
      <c r="Q100" s="25">
        <v>162</v>
      </c>
      <c r="R100" s="38">
        <v>250.1539988035116</v>
      </c>
      <c r="S100" s="39">
        <v>246.24124722606172</v>
      </c>
      <c r="T100" s="37">
        <v>99</v>
      </c>
      <c r="W100" s="22" t="s">
        <v>4</v>
      </c>
    </row>
    <row r="101" spans="1:23" ht="21" customHeight="1">
      <c r="A101" s="32">
        <v>170</v>
      </c>
      <c r="B101" s="40" t="s">
        <v>46</v>
      </c>
      <c r="C101" s="40" t="s">
        <v>47</v>
      </c>
      <c r="D101" s="19"/>
      <c r="E101" s="29" t="s">
        <v>117</v>
      </c>
      <c r="F101" s="30">
        <v>59.7</v>
      </c>
      <c r="G101" s="29" t="s">
        <v>48</v>
      </c>
      <c r="H101" s="28" t="s">
        <v>23</v>
      </c>
      <c r="I101" s="27">
        <v>70</v>
      </c>
      <c r="J101" s="27">
        <v>-74</v>
      </c>
      <c r="K101" s="27">
        <v>75</v>
      </c>
      <c r="L101" s="26">
        <v>75</v>
      </c>
      <c r="M101" s="27">
        <v>83</v>
      </c>
      <c r="N101" s="27">
        <v>87</v>
      </c>
      <c r="O101" s="27">
        <v>-91</v>
      </c>
      <c r="P101" s="26">
        <v>87</v>
      </c>
      <c r="Q101" s="25">
        <v>162</v>
      </c>
      <c r="R101" s="38">
        <v>250.1539988035116</v>
      </c>
      <c r="S101" s="39">
        <v>246.24124722606172</v>
      </c>
      <c r="T101" s="37">
        <v>99</v>
      </c>
      <c r="W101" s="22" t="s">
        <v>4</v>
      </c>
    </row>
    <row r="102" spans="1:23" ht="21" customHeight="1">
      <c r="A102" s="32">
        <v>21</v>
      </c>
      <c r="B102" s="40" t="s">
        <v>151</v>
      </c>
      <c r="C102" s="40" t="s">
        <v>152</v>
      </c>
      <c r="D102" s="19"/>
      <c r="E102" s="29" t="s">
        <v>146</v>
      </c>
      <c r="F102" s="30">
        <v>76.65</v>
      </c>
      <c r="G102" s="29" t="s">
        <v>99</v>
      </c>
      <c r="H102" s="28" t="s">
        <v>116</v>
      </c>
      <c r="I102" s="27">
        <v>80</v>
      </c>
      <c r="J102" s="27">
        <v>81</v>
      </c>
      <c r="K102" s="27">
        <v>-90</v>
      </c>
      <c r="L102" s="26">
        <v>81</v>
      </c>
      <c r="M102" s="27">
        <v>-105</v>
      </c>
      <c r="N102" s="27">
        <v>110</v>
      </c>
      <c r="O102" s="27">
        <v>-115</v>
      </c>
      <c r="P102" s="26">
        <v>110</v>
      </c>
      <c r="Q102" s="25">
        <v>191</v>
      </c>
      <c r="R102" s="38">
        <v>250.07773216445455</v>
      </c>
      <c r="S102" s="39">
        <v>242.40714300022918</v>
      </c>
      <c r="T102" s="37">
        <v>100</v>
      </c>
      <c r="W102" s="22" t="s">
        <v>4</v>
      </c>
    </row>
    <row r="103" spans="1:23" ht="21" customHeight="1">
      <c r="A103" s="32">
        <v>150</v>
      </c>
      <c r="B103" s="40" t="s">
        <v>172</v>
      </c>
      <c r="C103" s="40" t="s">
        <v>173</v>
      </c>
      <c r="D103" s="19"/>
      <c r="E103" s="29" t="s">
        <v>171</v>
      </c>
      <c r="F103" s="30">
        <v>105.1</v>
      </c>
      <c r="G103" s="29" t="s">
        <v>99</v>
      </c>
      <c r="H103" s="28" t="s">
        <v>121</v>
      </c>
      <c r="I103" s="27">
        <v>90</v>
      </c>
      <c r="J103" s="27">
        <v>95</v>
      </c>
      <c r="K103" s="27">
        <v>100</v>
      </c>
      <c r="L103" s="26">
        <v>100</v>
      </c>
      <c r="M103" s="27">
        <v>112</v>
      </c>
      <c r="N103" s="27">
        <v>117</v>
      </c>
      <c r="O103" s="27">
        <v>122</v>
      </c>
      <c r="P103" s="26">
        <v>122</v>
      </c>
      <c r="Q103" s="25">
        <v>222</v>
      </c>
      <c r="R103" s="38">
        <v>249.5931779790606</v>
      </c>
      <c r="S103" s="39">
        <v>222</v>
      </c>
      <c r="T103" s="37">
        <v>101</v>
      </c>
      <c r="W103" s="22" t="s">
        <v>4</v>
      </c>
    </row>
    <row r="104" spans="1:23" ht="21" customHeight="1">
      <c r="A104" s="32">
        <v>85</v>
      </c>
      <c r="B104" s="40" t="s">
        <v>214</v>
      </c>
      <c r="C104" s="40" t="s">
        <v>215</v>
      </c>
      <c r="D104" s="19"/>
      <c r="E104" s="29" t="s">
        <v>205</v>
      </c>
      <c r="F104" s="30">
        <v>79.75</v>
      </c>
      <c r="G104" s="29" t="s">
        <v>107</v>
      </c>
      <c r="H104" s="28" t="s">
        <v>186</v>
      </c>
      <c r="I104" s="27">
        <v>84</v>
      </c>
      <c r="J104" s="27">
        <v>-88</v>
      </c>
      <c r="K104" s="27">
        <v>-91</v>
      </c>
      <c r="L104" s="26">
        <v>84</v>
      </c>
      <c r="M104" s="27">
        <v>105</v>
      </c>
      <c r="N104" s="27">
        <v>110</v>
      </c>
      <c r="O104" s="27">
        <v>-115</v>
      </c>
      <c r="P104" s="26">
        <v>110</v>
      </c>
      <c r="Q104" s="25">
        <v>194</v>
      </c>
      <c r="R104" s="38">
        <v>248.33713782118303</v>
      </c>
      <c r="S104" s="39">
        <v>246.214585036882</v>
      </c>
      <c r="T104" s="37">
        <v>102</v>
      </c>
      <c r="W104" s="22" t="s">
        <v>4</v>
      </c>
    </row>
    <row r="105" spans="1:23" ht="21" customHeight="1">
      <c r="A105" s="32">
        <v>7</v>
      </c>
      <c r="B105" s="40" t="s">
        <v>203</v>
      </c>
      <c r="C105" s="40" t="s">
        <v>204</v>
      </c>
      <c r="D105" s="19"/>
      <c r="E105" s="29" t="s">
        <v>196</v>
      </c>
      <c r="F105" s="30">
        <v>71.25</v>
      </c>
      <c r="G105" s="29" t="s">
        <v>92</v>
      </c>
      <c r="H105" s="28" t="s">
        <v>194</v>
      </c>
      <c r="I105" s="27">
        <v>76</v>
      </c>
      <c r="J105" s="27">
        <v>-79</v>
      </c>
      <c r="K105" s="27">
        <v>80</v>
      </c>
      <c r="L105" s="26">
        <v>80</v>
      </c>
      <c r="M105" s="27">
        <v>94</v>
      </c>
      <c r="N105" s="27">
        <v>-97</v>
      </c>
      <c r="O105" s="27">
        <v>97</v>
      </c>
      <c r="P105" s="26">
        <v>97</v>
      </c>
      <c r="Q105" s="25">
        <v>177</v>
      </c>
      <c r="R105" s="38">
        <v>242.21341364770393</v>
      </c>
      <c r="S105" s="39">
        <v>238.59713143439623</v>
      </c>
      <c r="T105" s="37">
        <v>103</v>
      </c>
      <c r="W105" s="22" t="s">
        <v>4</v>
      </c>
    </row>
    <row r="106" spans="1:23" ht="21" customHeight="1">
      <c r="A106" s="32">
        <v>97</v>
      </c>
      <c r="B106" s="40" t="s">
        <v>101</v>
      </c>
      <c r="C106" s="40" t="s">
        <v>102</v>
      </c>
      <c r="D106" s="19"/>
      <c r="E106" s="29" t="s">
        <v>100</v>
      </c>
      <c r="F106" s="30">
        <v>84.3</v>
      </c>
      <c r="G106" s="29" t="s">
        <v>103</v>
      </c>
      <c r="H106" s="28" t="s">
        <v>23</v>
      </c>
      <c r="I106" s="27">
        <v>74</v>
      </c>
      <c r="J106" s="27">
        <v>77</v>
      </c>
      <c r="K106" s="27">
        <v>80</v>
      </c>
      <c r="L106" s="26">
        <v>80</v>
      </c>
      <c r="M106" s="27">
        <v>101</v>
      </c>
      <c r="N106" s="27">
        <v>105</v>
      </c>
      <c r="O106" s="27">
        <v>112</v>
      </c>
      <c r="P106" s="26">
        <v>112</v>
      </c>
      <c r="Q106" s="25">
        <v>192</v>
      </c>
      <c r="R106" s="38">
        <v>238.53026617326213</v>
      </c>
      <c r="S106" s="39">
        <v>232.08428504176226</v>
      </c>
      <c r="T106" s="37">
        <v>104</v>
      </c>
      <c r="W106" s="22" t="s">
        <v>4</v>
      </c>
    </row>
    <row r="107" spans="1:23" ht="21" customHeight="1">
      <c r="A107" s="32">
        <v>36</v>
      </c>
      <c r="B107" s="40" t="s">
        <v>216</v>
      </c>
      <c r="C107" s="40" t="s">
        <v>217</v>
      </c>
      <c r="D107" s="19"/>
      <c r="E107" s="29" t="s">
        <v>205</v>
      </c>
      <c r="F107" s="30">
        <v>79.35</v>
      </c>
      <c r="G107" s="29" t="s">
        <v>208</v>
      </c>
      <c r="H107" s="28" t="s">
        <v>183</v>
      </c>
      <c r="I107" s="27">
        <v>73</v>
      </c>
      <c r="J107" s="27">
        <v>78</v>
      </c>
      <c r="K107" s="27">
        <v>82</v>
      </c>
      <c r="L107" s="26">
        <v>82</v>
      </c>
      <c r="M107" s="27">
        <v>103</v>
      </c>
      <c r="N107" s="27">
        <v>-109</v>
      </c>
      <c r="O107" s="27">
        <v>-110</v>
      </c>
      <c r="P107" s="26">
        <v>103</v>
      </c>
      <c r="Q107" s="25">
        <v>185</v>
      </c>
      <c r="R107" s="38">
        <v>237.48219465671386</v>
      </c>
      <c r="S107" s="39">
        <v>234.79225892692355</v>
      </c>
      <c r="T107" s="37">
        <v>105</v>
      </c>
      <c r="W107" s="22" t="s">
        <v>4</v>
      </c>
    </row>
    <row r="108" spans="1:23" ht="21" customHeight="1">
      <c r="A108" s="32">
        <v>112</v>
      </c>
      <c r="B108" s="40" t="s">
        <v>126</v>
      </c>
      <c r="C108" s="40" t="s">
        <v>127</v>
      </c>
      <c r="D108" s="19"/>
      <c r="E108" s="29" t="s">
        <v>117</v>
      </c>
      <c r="F108" s="30">
        <v>58.45</v>
      </c>
      <c r="G108" s="29" t="s">
        <v>86</v>
      </c>
      <c r="H108" s="28" t="s">
        <v>121</v>
      </c>
      <c r="I108" s="27">
        <v>68</v>
      </c>
      <c r="J108" s="27">
        <v>71</v>
      </c>
      <c r="K108" s="27">
        <v>74</v>
      </c>
      <c r="L108" s="26">
        <v>74</v>
      </c>
      <c r="M108" s="27">
        <v>-77</v>
      </c>
      <c r="N108" s="27">
        <v>77</v>
      </c>
      <c r="O108" s="27">
        <v>-84</v>
      </c>
      <c r="P108" s="26">
        <v>77</v>
      </c>
      <c r="Q108" s="25">
        <v>151</v>
      </c>
      <c r="R108" s="38">
        <v>236.87430497174117</v>
      </c>
      <c r="S108" s="39">
        <v>229.52116253787236</v>
      </c>
      <c r="T108" s="37">
        <v>-1</v>
      </c>
      <c r="W108" s="22" t="s">
        <v>4</v>
      </c>
    </row>
    <row r="109" spans="1:23" ht="21" customHeight="1">
      <c r="A109" s="32">
        <v>202</v>
      </c>
      <c r="B109" s="40" t="s">
        <v>97</v>
      </c>
      <c r="C109" s="40" t="s">
        <v>98</v>
      </c>
      <c r="D109" s="19"/>
      <c r="E109" s="29" t="s">
        <v>93</v>
      </c>
      <c r="F109" s="30">
        <v>79.85</v>
      </c>
      <c r="G109" s="29" t="s">
        <v>99</v>
      </c>
      <c r="H109" s="28" t="s">
        <v>28</v>
      </c>
      <c r="I109" s="27">
        <v>80</v>
      </c>
      <c r="J109" s="27">
        <v>84</v>
      </c>
      <c r="K109" s="27">
        <v>-87</v>
      </c>
      <c r="L109" s="26">
        <v>84</v>
      </c>
      <c r="M109" s="27">
        <v>100</v>
      </c>
      <c r="N109" s="27">
        <v>-105</v>
      </c>
      <c r="O109" s="27">
        <v>-105</v>
      </c>
      <c r="P109" s="26">
        <v>100</v>
      </c>
      <c r="Q109" s="25">
        <v>184</v>
      </c>
      <c r="R109" s="38">
        <v>235.37208105815307</v>
      </c>
      <c r="S109" s="39">
        <v>233.5231115813726</v>
      </c>
      <c r="T109" s="37">
        <v>106</v>
      </c>
      <c r="W109" s="22" t="s">
        <v>4</v>
      </c>
    </row>
    <row r="110" spans="1:23" ht="21" customHeight="1">
      <c r="A110" s="32">
        <v>91</v>
      </c>
      <c r="B110" s="40" t="s">
        <v>72</v>
      </c>
      <c r="C110" s="40" t="s">
        <v>73</v>
      </c>
      <c r="D110" s="19"/>
      <c r="E110" s="29" t="s">
        <v>66</v>
      </c>
      <c r="F110" s="30">
        <v>65.95</v>
      </c>
      <c r="G110" s="29" t="s">
        <v>74</v>
      </c>
      <c r="H110" s="28" t="s">
        <v>28</v>
      </c>
      <c r="I110" s="27">
        <v>-67</v>
      </c>
      <c r="J110" s="27">
        <v>67</v>
      </c>
      <c r="K110" s="27">
        <v>70</v>
      </c>
      <c r="L110" s="26">
        <v>70</v>
      </c>
      <c r="M110" s="27">
        <v>82</v>
      </c>
      <c r="N110" s="27">
        <v>87</v>
      </c>
      <c r="O110" s="27">
        <v>92</v>
      </c>
      <c r="P110" s="26">
        <v>92</v>
      </c>
      <c r="Q110" s="25">
        <v>162</v>
      </c>
      <c r="R110" s="38">
        <v>233.1426500729904</v>
      </c>
      <c r="S110" s="39">
        <v>230.68416226801503</v>
      </c>
      <c r="T110" s="37">
        <v>107</v>
      </c>
      <c r="W110" s="22" t="s">
        <v>4</v>
      </c>
    </row>
    <row r="111" spans="1:23" ht="21" customHeight="1">
      <c r="A111" s="32">
        <v>147</v>
      </c>
      <c r="B111" s="40" t="s">
        <v>49</v>
      </c>
      <c r="C111" s="40" t="s">
        <v>50</v>
      </c>
      <c r="D111" s="19"/>
      <c r="E111" s="29" t="s">
        <v>42</v>
      </c>
      <c r="F111" s="30">
        <v>59.45</v>
      </c>
      <c r="G111" s="29" t="s">
        <v>51</v>
      </c>
      <c r="H111" s="28" t="s">
        <v>28</v>
      </c>
      <c r="I111" s="27">
        <v>62</v>
      </c>
      <c r="J111" s="27">
        <v>68</v>
      </c>
      <c r="K111" s="27">
        <v>-70</v>
      </c>
      <c r="L111" s="26">
        <v>68</v>
      </c>
      <c r="M111" s="27">
        <v>-78</v>
      </c>
      <c r="N111" s="27">
        <v>80</v>
      </c>
      <c r="O111" s="27">
        <v>82</v>
      </c>
      <c r="P111" s="26">
        <v>82</v>
      </c>
      <c r="Q111" s="25">
        <v>150</v>
      </c>
      <c r="R111" s="38">
        <v>232.34437324735669</v>
      </c>
      <c r="S111" s="39">
        <v>228.00115483894604</v>
      </c>
      <c r="T111" s="37">
        <v>108</v>
      </c>
      <c r="W111" s="22" t="s">
        <v>4</v>
      </c>
    </row>
    <row r="112" spans="1:23" ht="21" customHeight="1">
      <c r="A112" s="32">
        <v>88</v>
      </c>
      <c r="B112" s="40" t="s">
        <v>84</v>
      </c>
      <c r="C112" s="40" t="s">
        <v>85</v>
      </c>
      <c r="D112" s="19"/>
      <c r="E112" s="29" t="s">
        <v>80</v>
      </c>
      <c r="F112" s="30">
        <v>72.3</v>
      </c>
      <c r="G112" s="29" t="s">
        <v>86</v>
      </c>
      <c r="H112" s="28" t="s">
        <v>23</v>
      </c>
      <c r="I112" s="27">
        <v>-75</v>
      </c>
      <c r="J112" s="27">
        <v>75</v>
      </c>
      <c r="K112" s="27">
        <v>-80</v>
      </c>
      <c r="L112" s="26">
        <v>75</v>
      </c>
      <c r="M112" s="27">
        <v>91</v>
      </c>
      <c r="N112" s="27">
        <v>96</v>
      </c>
      <c r="O112" s="27">
        <v>-98</v>
      </c>
      <c r="P112" s="26">
        <v>96</v>
      </c>
      <c r="Q112" s="25">
        <v>171</v>
      </c>
      <c r="R112" s="38">
        <v>231.87986784906704</v>
      </c>
      <c r="S112" s="39">
        <v>230.5090930806879</v>
      </c>
      <c r="T112" s="37">
        <v>109</v>
      </c>
      <c r="W112" s="22" t="s">
        <v>4</v>
      </c>
    </row>
    <row r="113" spans="1:23" ht="21" customHeight="1">
      <c r="A113" s="32">
        <v>45</v>
      </c>
      <c r="B113" s="40" t="s">
        <v>135</v>
      </c>
      <c r="C113" s="40" t="s">
        <v>136</v>
      </c>
      <c r="D113" s="19"/>
      <c r="E113" s="29" t="s">
        <v>130</v>
      </c>
      <c r="F113" s="30">
        <v>66.5</v>
      </c>
      <c r="G113" s="29" t="s">
        <v>99</v>
      </c>
      <c r="H113" s="28" t="s">
        <v>121</v>
      </c>
      <c r="I113" s="27">
        <v>64</v>
      </c>
      <c r="J113" s="27">
        <v>68</v>
      </c>
      <c r="K113" s="27">
        <v>-72</v>
      </c>
      <c r="L113" s="26">
        <v>68</v>
      </c>
      <c r="M113" s="27">
        <v>84</v>
      </c>
      <c r="N113" s="27">
        <v>89</v>
      </c>
      <c r="O113" s="27">
        <v>92</v>
      </c>
      <c r="P113" s="26">
        <v>92</v>
      </c>
      <c r="Q113" s="25">
        <v>160</v>
      </c>
      <c r="R113" s="38">
        <v>228.98000262967133</v>
      </c>
      <c r="S113" s="39">
        <v>227.83620964742227</v>
      </c>
      <c r="T113" s="37">
        <v>110</v>
      </c>
      <c r="W113" s="22" t="s">
        <v>4</v>
      </c>
    </row>
    <row r="114" spans="1:23" ht="21" customHeight="1">
      <c r="A114" s="32">
        <v>59</v>
      </c>
      <c r="B114" s="40" t="s">
        <v>87</v>
      </c>
      <c r="C114" s="40" t="s">
        <v>88</v>
      </c>
      <c r="D114" s="19"/>
      <c r="E114" s="29" t="s">
        <v>80</v>
      </c>
      <c r="F114" s="30">
        <v>70.25</v>
      </c>
      <c r="G114" s="29" t="s">
        <v>89</v>
      </c>
      <c r="H114" s="28" t="s">
        <v>28</v>
      </c>
      <c r="I114" s="27">
        <v>65</v>
      </c>
      <c r="J114" s="27">
        <v>70</v>
      </c>
      <c r="K114" s="27">
        <v>-75</v>
      </c>
      <c r="L114" s="26">
        <v>70</v>
      </c>
      <c r="M114" s="27">
        <v>90</v>
      </c>
      <c r="N114" s="27">
        <v>95</v>
      </c>
      <c r="O114" s="27">
        <v>-102</v>
      </c>
      <c r="P114" s="26">
        <v>95</v>
      </c>
      <c r="Q114" s="25">
        <v>165</v>
      </c>
      <c r="R114" s="38">
        <v>227.81819829221814</v>
      </c>
      <c r="S114" s="39">
        <v>222.42105472697955</v>
      </c>
      <c r="T114" s="37">
        <v>111</v>
      </c>
      <c r="W114" s="22" t="s">
        <v>4</v>
      </c>
    </row>
    <row r="115" spans="1:23" ht="21" customHeight="1">
      <c r="A115" s="32">
        <v>119</v>
      </c>
      <c r="B115" s="40" t="s">
        <v>297</v>
      </c>
      <c r="C115" s="40" t="s">
        <v>298</v>
      </c>
      <c r="D115" s="19"/>
      <c r="E115" s="29" t="s">
        <v>288</v>
      </c>
      <c r="F115" s="30">
        <v>94.75</v>
      </c>
      <c r="G115" s="29" t="s">
        <v>182</v>
      </c>
      <c r="H115" s="28" t="s">
        <v>299</v>
      </c>
      <c r="I115" s="27">
        <v>75</v>
      </c>
      <c r="J115" s="27">
        <v>78</v>
      </c>
      <c r="K115" s="27">
        <v>83</v>
      </c>
      <c r="L115" s="26">
        <v>83</v>
      </c>
      <c r="M115" s="27">
        <v>103</v>
      </c>
      <c r="N115" s="27">
        <v>105</v>
      </c>
      <c r="O115" s="27">
        <v>110</v>
      </c>
      <c r="P115" s="26">
        <v>110</v>
      </c>
      <c r="Q115" s="25">
        <v>193</v>
      </c>
      <c r="R115" s="38">
        <v>226.5531295511895</v>
      </c>
      <c r="S115" s="39">
        <v>225.23712165137633</v>
      </c>
      <c r="T115" s="37">
        <v>112</v>
      </c>
      <c r="W115" s="22" t="s">
        <v>4</v>
      </c>
    </row>
    <row r="116" spans="1:23" ht="21" customHeight="1">
      <c r="A116" s="32">
        <v>135</v>
      </c>
      <c r="B116" s="40" t="s">
        <v>105</v>
      </c>
      <c r="C116" s="40" t="s">
        <v>106</v>
      </c>
      <c r="D116" s="19"/>
      <c r="E116" s="29" t="s">
        <v>104</v>
      </c>
      <c r="F116" s="30">
        <v>100.95</v>
      </c>
      <c r="G116" s="29" t="s">
        <v>107</v>
      </c>
      <c r="H116" s="28" t="s">
        <v>28</v>
      </c>
      <c r="I116" s="27">
        <v>83</v>
      </c>
      <c r="J116" s="27">
        <v>87</v>
      </c>
      <c r="K116" s="27">
        <v>-93</v>
      </c>
      <c r="L116" s="26">
        <v>87</v>
      </c>
      <c r="M116" s="27">
        <v>93</v>
      </c>
      <c r="N116" s="27">
        <v>105</v>
      </c>
      <c r="O116" s="27">
        <v>110</v>
      </c>
      <c r="P116" s="26">
        <v>110</v>
      </c>
      <c r="Q116" s="25">
        <v>197</v>
      </c>
      <c r="R116" s="38">
        <v>225.04927728341548</v>
      </c>
      <c r="S116" s="39">
        <v>224.10679940825187</v>
      </c>
      <c r="T116" s="37">
        <v>113</v>
      </c>
      <c r="W116" s="22" t="s">
        <v>4</v>
      </c>
    </row>
    <row r="117" spans="1:23" ht="21" customHeight="1">
      <c r="A117" s="32">
        <v>41</v>
      </c>
      <c r="B117" s="40" t="s">
        <v>141</v>
      </c>
      <c r="C117" s="40" t="s">
        <v>142</v>
      </c>
      <c r="D117" s="19"/>
      <c r="E117" s="29" t="s">
        <v>137</v>
      </c>
      <c r="F117" s="30">
        <v>68</v>
      </c>
      <c r="G117" s="29" t="s">
        <v>107</v>
      </c>
      <c r="H117" s="28" t="s">
        <v>116</v>
      </c>
      <c r="I117" s="27">
        <v>65</v>
      </c>
      <c r="J117" s="27">
        <v>70</v>
      </c>
      <c r="K117" s="27">
        <v>-76</v>
      </c>
      <c r="L117" s="26">
        <v>70</v>
      </c>
      <c r="M117" s="27">
        <v>85</v>
      </c>
      <c r="N117" s="27">
        <v>-95</v>
      </c>
      <c r="O117" s="27">
        <v>-100</v>
      </c>
      <c r="P117" s="26">
        <v>85</v>
      </c>
      <c r="Q117" s="25">
        <v>155</v>
      </c>
      <c r="R117" s="38">
        <v>218.563765325307</v>
      </c>
      <c r="S117" s="39">
        <v>208.9409908041323</v>
      </c>
      <c r="T117" s="37">
        <v>114</v>
      </c>
      <c r="W117" s="22" t="s">
        <v>4</v>
      </c>
    </row>
    <row r="118" spans="1:23" ht="21" customHeight="1">
      <c r="A118" s="32">
        <v>166</v>
      </c>
      <c r="B118" s="40" t="s">
        <v>52</v>
      </c>
      <c r="C118" s="40" t="s">
        <v>53</v>
      </c>
      <c r="D118" s="19"/>
      <c r="E118" s="29" t="s">
        <v>42</v>
      </c>
      <c r="F118" s="30">
        <v>58.5</v>
      </c>
      <c r="G118" s="29" t="s">
        <v>54</v>
      </c>
      <c r="H118" s="28" t="s">
        <v>23</v>
      </c>
      <c r="I118" s="27">
        <v>55</v>
      </c>
      <c r="J118" s="27">
        <v>60</v>
      </c>
      <c r="K118" s="27">
        <v>63</v>
      </c>
      <c r="L118" s="26">
        <v>63</v>
      </c>
      <c r="M118" s="27">
        <v>73</v>
      </c>
      <c r="N118" s="27">
        <v>-76</v>
      </c>
      <c r="O118" s="27">
        <v>76</v>
      </c>
      <c r="P118" s="26">
        <v>76</v>
      </c>
      <c r="Q118" s="25">
        <v>139</v>
      </c>
      <c r="R118" s="38">
        <v>217.9097667025578</v>
      </c>
      <c r="S118" s="39">
        <v>211.28107015075668</v>
      </c>
      <c r="T118" s="37">
        <v>115</v>
      </c>
      <c r="W118" s="22" t="s">
        <v>4</v>
      </c>
    </row>
    <row r="119" spans="1:23" ht="21" customHeight="1">
      <c r="A119" s="32">
        <v>65</v>
      </c>
      <c r="B119" s="40" t="s">
        <v>174</v>
      </c>
      <c r="C119" s="40" t="s">
        <v>175</v>
      </c>
      <c r="D119" s="19"/>
      <c r="E119" s="29" t="s">
        <v>171</v>
      </c>
      <c r="F119" s="30">
        <v>114.35</v>
      </c>
      <c r="G119" s="29" t="s">
        <v>107</v>
      </c>
      <c r="H119" s="28" t="s">
        <v>121</v>
      </c>
      <c r="I119" s="27">
        <v>85</v>
      </c>
      <c r="J119" s="27">
        <v>-90</v>
      </c>
      <c r="K119" s="27">
        <v>93</v>
      </c>
      <c r="L119" s="26">
        <v>93</v>
      </c>
      <c r="M119" s="27">
        <v>95</v>
      </c>
      <c r="N119" s="27">
        <v>105</v>
      </c>
      <c r="O119" s="27">
        <v>-110</v>
      </c>
      <c r="P119" s="26">
        <v>105</v>
      </c>
      <c r="Q119" s="25">
        <v>198</v>
      </c>
      <c r="R119" s="38">
        <v>216.00550721736198</v>
      </c>
      <c r="S119" s="39">
        <v>198</v>
      </c>
      <c r="T119" s="37">
        <v>116</v>
      </c>
      <c r="W119" s="22" t="s">
        <v>4</v>
      </c>
    </row>
    <row r="120" spans="1:23" ht="21" customHeight="1">
      <c r="A120" s="32">
        <v>121</v>
      </c>
      <c r="B120" s="40" t="s">
        <v>109</v>
      </c>
      <c r="C120" s="40" t="s">
        <v>110</v>
      </c>
      <c r="D120" s="19"/>
      <c r="E120" s="29" t="s">
        <v>108</v>
      </c>
      <c r="F120" s="30">
        <v>105.7</v>
      </c>
      <c r="G120" s="29" t="s">
        <v>111</v>
      </c>
      <c r="H120" s="28" t="s">
        <v>23</v>
      </c>
      <c r="I120" s="27">
        <v>75</v>
      </c>
      <c r="J120" s="27">
        <v>80</v>
      </c>
      <c r="K120" s="27">
        <v>85</v>
      </c>
      <c r="L120" s="26">
        <v>85</v>
      </c>
      <c r="M120" s="27">
        <v>95</v>
      </c>
      <c r="N120" s="27">
        <v>103</v>
      </c>
      <c r="O120" s="27">
        <v>-110</v>
      </c>
      <c r="P120" s="26">
        <v>103</v>
      </c>
      <c r="Q120" s="25">
        <v>188</v>
      </c>
      <c r="R120" s="38">
        <v>210.90836795998564</v>
      </c>
      <c r="S120" s="39">
        <v>188</v>
      </c>
      <c r="T120" s="37">
        <v>117</v>
      </c>
      <c r="W120" s="22" t="s">
        <v>4</v>
      </c>
    </row>
    <row r="121" spans="1:23" ht="21" customHeight="1">
      <c r="A121" s="32">
        <v>23</v>
      </c>
      <c r="B121" s="40" t="s">
        <v>313</v>
      </c>
      <c r="C121" s="40" t="s">
        <v>314</v>
      </c>
      <c r="D121" s="19"/>
      <c r="E121" s="29" t="s">
        <v>309</v>
      </c>
      <c r="F121" s="30">
        <v>103.3</v>
      </c>
      <c r="G121" s="29" t="s">
        <v>37</v>
      </c>
      <c r="H121" s="28" t="s">
        <v>299</v>
      </c>
      <c r="I121" s="27">
        <v>-82</v>
      </c>
      <c r="J121" s="27">
        <v>82</v>
      </c>
      <c r="K121" s="27">
        <v>-88</v>
      </c>
      <c r="L121" s="26">
        <v>82</v>
      </c>
      <c r="M121" s="27">
        <v>95</v>
      </c>
      <c r="N121" s="27">
        <v>102</v>
      </c>
      <c r="O121" s="27">
        <v>-111</v>
      </c>
      <c r="P121" s="26">
        <v>102</v>
      </c>
      <c r="Q121" s="25">
        <v>184</v>
      </c>
      <c r="R121" s="38">
        <v>208.26468796964582</v>
      </c>
      <c r="S121" s="39">
        <v>204.08431392572265</v>
      </c>
      <c r="T121" s="37">
        <v>118</v>
      </c>
      <c r="W121" s="22" t="s">
        <v>4</v>
      </c>
    </row>
    <row r="122" spans="1:23" ht="21" customHeight="1">
      <c r="A122" s="32">
        <v>129</v>
      </c>
      <c r="B122" s="40" t="s">
        <v>75</v>
      </c>
      <c r="C122" s="40" t="s">
        <v>76</v>
      </c>
      <c r="D122" s="19"/>
      <c r="E122" s="29" t="s">
        <v>66</v>
      </c>
      <c r="F122" s="30">
        <v>61.75</v>
      </c>
      <c r="G122" s="29" t="s">
        <v>77</v>
      </c>
      <c r="H122" s="28" t="s">
        <v>38</v>
      </c>
      <c r="I122" s="27">
        <v>-55</v>
      </c>
      <c r="J122" s="27">
        <v>55</v>
      </c>
      <c r="K122" s="27">
        <v>-60</v>
      </c>
      <c r="L122" s="26">
        <v>55</v>
      </c>
      <c r="M122" s="27">
        <v>73</v>
      </c>
      <c r="N122" s="27">
        <v>76</v>
      </c>
      <c r="O122" s="27">
        <v>80</v>
      </c>
      <c r="P122" s="26">
        <v>80</v>
      </c>
      <c r="Q122" s="25">
        <v>135</v>
      </c>
      <c r="R122" s="38">
        <v>203.4004358382095</v>
      </c>
      <c r="S122" s="39">
        <v>192.23680189001254</v>
      </c>
      <c r="T122" s="37">
        <v>119</v>
      </c>
      <c r="W122" s="22" t="s">
        <v>4</v>
      </c>
    </row>
    <row r="123" spans="1:23" ht="21" customHeight="1">
      <c r="A123" s="32">
        <v>20</v>
      </c>
      <c r="B123" s="40" t="s">
        <v>55</v>
      </c>
      <c r="C123" s="40" t="s">
        <v>56</v>
      </c>
      <c r="D123" s="19"/>
      <c r="E123" s="29" t="s">
        <v>42</v>
      </c>
      <c r="F123" s="30">
        <v>59.3</v>
      </c>
      <c r="G123" s="29" t="s">
        <v>54</v>
      </c>
      <c r="H123" s="28" t="s">
        <v>23</v>
      </c>
      <c r="I123" s="27">
        <v>57</v>
      </c>
      <c r="J123" s="27">
        <v>-61</v>
      </c>
      <c r="K123" s="27">
        <v>62</v>
      </c>
      <c r="L123" s="26">
        <v>62</v>
      </c>
      <c r="M123" s="27">
        <v>-67</v>
      </c>
      <c r="N123" s="27">
        <v>69</v>
      </c>
      <c r="O123" s="27">
        <v>-75</v>
      </c>
      <c r="P123" s="26">
        <v>69</v>
      </c>
      <c r="Q123" s="25">
        <v>131</v>
      </c>
      <c r="R123" s="38">
        <v>203.29482106274497</v>
      </c>
      <c r="S123" s="39">
        <v>199.12100855934622</v>
      </c>
      <c r="T123" s="37">
        <v>120</v>
      </c>
      <c r="W123" s="22" t="s">
        <v>4</v>
      </c>
    </row>
    <row r="124" spans="1:23" ht="21" customHeight="1">
      <c r="A124" s="32">
        <v>42</v>
      </c>
      <c r="B124" s="40" t="s">
        <v>59</v>
      </c>
      <c r="C124" s="40" t="s">
        <v>60</v>
      </c>
      <c r="D124" s="19"/>
      <c r="E124" s="29" t="s">
        <v>42</v>
      </c>
      <c r="F124" s="30">
        <v>56.9</v>
      </c>
      <c r="G124" s="29" t="s">
        <v>48</v>
      </c>
      <c r="H124" s="28" t="s">
        <v>28</v>
      </c>
      <c r="I124" s="27">
        <v>55</v>
      </c>
      <c r="J124" s="27">
        <v>-58</v>
      </c>
      <c r="K124" s="27">
        <v>-60</v>
      </c>
      <c r="L124" s="26">
        <v>55</v>
      </c>
      <c r="M124" s="27">
        <v>70</v>
      </c>
      <c r="N124" s="27">
        <v>-73</v>
      </c>
      <c r="O124" s="27">
        <v>-77</v>
      </c>
      <c r="P124" s="26">
        <v>70</v>
      </c>
      <c r="Q124" s="25">
        <v>125</v>
      </c>
      <c r="R124" s="38">
        <v>200.13616939726367</v>
      </c>
      <c r="S124" s="39">
        <v>190.00096236578835</v>
      </c>
      <c r="T124" s="37">
        <v>121</v>
      </c>
      <c r="W124" s="22" t="s">
        <v>4</v>
      </c>
    </row>
    <row r="125" spans="1:23" ht="21" customHeight="1">
      <c r="A125" s="32">
        <v>86</v>
      </c>
      <c r="B125" s="40" t="s">
        <v>57</v>
      </c>
      <c r="C125" s="40" t="s">
        <v>58</v>
      </c>
      <c r="D125" s="19"/>
      <c r="E125" s="29" t="s">
        <v>42</v>
      </c>
      <c r="F125" s="30">
        <v>58.3</v>
      </c>
      <c r="G125" s="29" t="s">
        <v>45</v>
      </c>
      <c r="H125" s="28" t="s">
        <v>23</v>
      </c>
      <c r="I125" s="27">
        <v>-55</v>
      </c>
      <c r="J125" s="27">
        <v>55</v>
      </c>
      <c r="K125" s="27">
        <v>57</v>
      </c>
      <c r="L125" s="26">
        <v>57</v>
      </c>
      <c r="M125" s="27">
        <v>64</v>
      </c>
      <c r="N125" s="27">
        <v>70</v>
      </c>
      <c r="O125" s="27">
        <v>-75</v>
      </c>
      <c r="P125" s="26">
        <v>70</v>
      </c>
      <c r="Q125" s="25">
        <v>127</v>
      </c>
      <c r="R125" s="38">
        <v>199.61110181147347</v>
      </c>
      <c r="S125" s="39">
        <v>193.04097776364097</v>
      </c>
      <c r="T125" s="37">
        <v>122</v>
      </c>
      <c r="W125" s="22" t="s">
        <v>4</v>
      </c>
    </row>
    <row r="126" spans="1:23" ht="21" customHeight="1">
      <c r="A126" s="32">
        <v>68</v>
      </c>
      <c r="B126" s="40" t="s">
        <v>35</v>
      </c>
      <c r="C126" s="40" t="s">
        <v>36</v>
      </c>
      <c r="D126" s="19"/>
      <c r="E126" s="29" t="s">
        <v>24</v>
      </c>
      <c r="F126" s="30">
        <v>53.75</v>
      </c>
      <c r="G126" s="29" t="s">
        <v>37</v>
      </c>
      <c r="H126" s="28" t="s">
        <v>38</v>
      </c>
      <c r="I126" s="27">
        <v>45</v>
      </c>
      <c r="J126" s="27">
        <v>50</v>
      </c>
      <c r="K126" s="27">
        <v>53</v>
      </c>
      <c r="L126" s="26">
        <v>53</v>
      </c>
      <c r="M126" s="27">
        <v>59</v>
      </c>
      <c r="N126" s="27">
        <v>62</v>
      </c>
      <c r="O126" s="27">
        <v>65</v>
      </c>
      <c r="P126" s="26">
        <v>65</v>
      </c>
      <c r="Q126" s="25">
        <v>118</v>
      </c>
      <c r="R126" s="38">
        <v>197.5849346160373</v>
      </c>
      <c r="S126" s="39">
        <v>193.9963428926631</v>
      </c>
      <c r="T126" s="37">
        <v>123</v>
      </c>
      <c r="W126" s="22" t="s">
        <v>4</v>
      </c>
    </row>
    <row r="127" spans="1:23" ht="21" customHeight="1">
      <c r="A127" s="32">
        <v>148</v>
      </c>
      <c r="B127" s="40" t="s">
        <v>78</v>
      </c>
      <c r="C127" s="40" t="s">
        <v>79</v>
      </c>
      <c r="D127" s="19"/>
      <c r="E127" s="29" t="s">
        <v>66</v>
      </c>
      <c r="F127" s="30">
        <v>62.35</v>
      </c>
      <c r="G127" s="29" t="s">
        <v>45</v>
      </c>
      <c r="H127" s="28" t="s">
        <v>23</v>
      </c>
      <c r="I127" s="27">
        <v>52</v>
      </c>
      <c r="J127" s="27">
        <v>-56</v>
      </c>
      <c r="K127" s="27">
        <v>56</v>
      </c>
      <c r="L127" s="26">
        <v>56</v>
      </c>
      <c r="M127" s="27">
        <v>70</v>
      </c>
      <c r="N127" s="27">
        <v>-75</v>
      </c>
      <c r="O127" s="27">
        <v>-76</v>
      </c>
      <c r="P127" s="26">
        <v>70</v>
      </c>
      <c r="Q127" s="25">
        <v>126</v>
      </c>
      <c r="R127" s="38">
        <v>188.53357125290498</v>
      </c>
      <c r="S127" s="39">
        <v>179.42101509734505</v>
      </c>
      <c r="T127" s="37">
        <v>124</v>
      </c>
      <c r="W127" s="22" t="s">
        <v>4</v>
      </c>
    </row>
    <row r="128" spans="1:23" ht="21" customHeight="1">
      <c r="A128" s="32">
        <v>52</v>
      </c>
      <c r="B128" s="40" t="s">
        <v>176</v>
      </c>
      <c r="C128" s="40" t="s">
        <v>177</v>
      </c>
      <c r="D128" s="19"/>
      <c r="E128" s="29" t="s">
        <v>171</v>
      </c>
      <c r="F128" s="30">
        <v>125.5</v>
      </c>
      <c r="G128" s="29" t="s">
        <v>178</v>
      </c>
      <c r="H128" s="28" t="s">
        <v>116</v>
      </c>
      <c r="I128" s="27">
        <v>70</v>
      </c>
      <c r="J128" s="27">
        <v>75</v>
      </c>
      <c r="K128" s="27">
        <v>80</v>
      </c>
      <c r="L128" s="26">
        <v>80</v>
      </c>
      <c r="M128" s="27">
        <v>90</v>
      </c>
      <c r="N128" s="27">
        <v>95</v>
      </c>
      <c r="O128" s="27">
        <v>-100</v>
      </c>
      <c r="P128" s="26">
        <v>95</v>
      </c>
      <c r="Q128" s="25">
        <v>175</v>
      </c>
      <c r="R128" s="38">
        <v>185.63506335287914</v>
      </c>
      <c r="S128" s="39">
        <v>175</v>
      </c>
      <c r="T128" s="37">
        <v>125</v>
      </c>
      <c r="W128" s="22" t="s">
        <v>4</v>
      </c>
    </row>
    <row r="129" spans="1:23" ht="21" customHeight="1">
      <c r="A129" s="32">
        <v>161</v>
      </c>
      <c r="B129" s="40" t="s">
        <v>61</v>
      </c>
      <c r="C129" s="40" t="s">
        <v>62</v>
      </c>
      <c r="D129" s="19"/>
      <c r="E129" s="29" t="s">
        <v>42</v>
      </c>
      <c r="F129" s="30">
        <v>59.6</v>
      </c>
      <c r="G129" s="29" t="s">
        <v>34</v>
      </c>
      <c r="H129" s="28" t="s">
        <v>38</v>
      </c>
      <c r="I129" s="27">
        <v>48</v>
      </c>
      <c r="J129" s="27">
        <v>50</v>
      </c>
      <c r="K129" s="27">
        <v>-52</v>
      </c>
      <c r="L129" s="26">
        <v>50</v>
      </c>
      <c r="M129" s="27">
        <v>60</v>
      </c>
      <c r="N129" s="27">
        <v>64</v>
      </c>
      <c r="O129" s="27">
        <v>-68</v>
      </c>
      <c r="P129" s="26">
        <v>64</v>
      </c>
      <c r="Q129" s="25">
        <v>114</v>
      </c>
      <c r="R129" s="38">
        <v>176.2525535672841</v>
      </c>
      <c r="S129" s="39">
        <v>173.280877677599</v>
      </c>
      <c r="T129" s="37">
        <v>126</v>
      </c>
      <c r="W129" s="22" t="s">
        <v>4</v>
      </c>
    </row>
    <row r="130" spans="1:23" ht="21" customHeight="1">
      <c r="A130" s="32">
        <v>82</v>
      </c>
      <c r="B130" s="40" t="s">
        <v>20</v>
      </c>
      <c r="C130" s="40" t="s">
        <v>21</v>
      </c>
      <c r="D130" s="19"/>
      <c r="E130" s="29" t="s">
        <v>19</v>
      </c>
      <c r="F130" s="30">
        <v>48.4</v>
      </c>
      <c r="G130" s="29" t="s">
        <v>22</v>
      </c>
      <c r="H130" s="28" t="s">
        <v>23</v>
      </c>
      <c r="I130" s="27">
        <v>40</v>
      </c>
      <c r="J130" s="27">
        <v>45</v>
      </c>
      <c r="K130" s="27">
        <v>-50</v>
      </c>
      <c r="L130" s="26">
        <v>45</v>
      </c>
      <c r="M130" s="27">
        <v>40</v>
      </c>
      <c r="N130" s="27">
        <v>-48</v>
      </c>
      <c r="O130" s="27">
        <v>48</v>
      </c>
      <c r="P130" s="26">
        <v>48</v>
      </c>
      <c r="Q130" s="25">
        <v>93</v>
      </c>
      <c r="R130" s="38">
        <v>170.01402732352975</v>
      </c>
      <c r="S130" s="39">
        <v>152.89542278828532</v>
      </c>
      <c r="T130" s="37">
        <v>127</v>
      </c>
      <c r="W130" s="22" t="s">
        <v>4</v>
      </c>
    </row>
    <row r="131" spans="1:23" ht="21" customHeight="1">
      <c r="A131" s="32">
        <v>87</v>
      </c>
      <c r="B131" s="40" t="s">
        <v>39</v>
      </c>
      <c r="C131" s="40" t="s">
        <v>40</v>
      </c>
      <c r="D131" s="19"/>
      <c r="E131" s="29" t="s">
        <v>24</v>
      </c>
      <c r="F131" s="30">
        <v>52.55</v>
      </c>
      <c r="G131" s="29" t="s">
        <v>41</v>
      </c>
      <c r="H131" s="28" t="s">
        <v>38</v>
      </c>
      <c r="I131" s="27">
        <v>38</v>
      </c>
      <c r="J131" s="27">
        <v>40</v>
      </c>
      <c r="K131" s="27">
        <v>43</v>
      </c>
      <c r="L131" s="26">
        <v>43</v>
      </c>
      <c r="M131" s="27">
        <v>48</v>
      </c>
      <c r="N131" s="27">
        <v>51</v>
      </c>
      <c r="O131" s="27">
        <v>53</v>
      </c>
      <c r="P131" s="26">
        <v>53</v>
      </c>
      <c r="Q131" s="25">
        <v>96</v>
      </c>
      <c r="R131" s="38">
        <v>163.7198356909555</v>
      </c>
      <c r="S131" s="39">
        <v>157.82753320081065</v>
      </c>
      <c r="T131" s="37">
        <v>128</v>
      </c>
      <c r="W131" s="22" t="s">
        <v>4</v>
      </c>
    </row>
    <row r="132" spans="1:23" ht="21" customHeight="1">
      <c r="A132" s="32">
        <v>127</v>
      </c>
      <c r="B132" s="40" t="s">
        <v>90</v>
      </c>
      <c r="C132" s="40" t="s">
        <v>91</v>
      </c>
      <c r="D132" s="19"/>
      <c r="E132" s="29" t="s">
        <v>80</v>
      </c>
      <c r="F132" s="30">
        <v>68.95</v>
      </c>
      <c r="G132" s="29" t="s">
        <v>92</v>
      </c>
      <c r="H132" s="28" t="s">
        <v>23</v>
      </c>
      <c r="I132" s="27">
        <v>-47</v>
      </c>
      <c r="J132" s="27">
        <v>47</v>
      </c>
      <c r="K132" s="27">
        <v>51</v>
      </c>
      <c r="L132" s="26">
        <v>51</v>
      </c>
      <c r="M132" s="27">
        <v>58</v>
      </c>
      <c r="N132" s="27">
        <v>61</v>
      </c>
      <c r="O132" s="27">
        <v>-65</v>
      </c>
      <c r="P132" s="26">
        <v>61</v>
      </c>
      <c r="Q132" s="25">
        <v>112</v>
      </c>
      <c r="R132" s="38">
        <v>156.50666881909947</v>
      </c>
      <c r="S132" s="39">
        <v>150.97671593588916</v>
      </c>
      <c r="T132" s="37">
        <v>129</v>
      </c>
      <c r="W132" s="22" t="s">
        <v>4</v>
      </c>
    </row>
    <row r="133" spans="1:23" ht="21" customHeight="1">
      <c r="A133" s="32">
        <v>155</v>
      </c>
      <c r="B133" s="40" t="s">
        <v>63</v>
      </c>
      <c r="C133" s="40" t="s">
        <v>64</v>
      </c>
      <c r="D133" s="19"/>
      <c r="E133" s="29" t="s">
        <v>42</v>
      </c>
      <c r="F133" s="30">
        <v>58.85</v>
      </c>
      <c r="G133" s="29" t="s">
        <v>65</v>
      </c>
      <c r="H133" s="28" t="s">
        <v>28</v>
      </c>
      <c r="I133" s="27">
        <v>-70</v>
      </c>
      <c r="J133" s="27">
        <v>-70</v>
      </c>
      <c r="K133" s="27">
        <v>-70</v>
      </c>
      <c r="L133" s="26">
        <v>0</v>
      </c>
      <c r="M133" s="27">
        <v>82</v>
      </c>
      <c r="N133" s="27">
        <v>85</v>
      </c>
      <c r="O133" s="27">
        <v>88</v>
      </c>
      <c r="P133" s="26">
        <v>88</v>
      </c>
      <c r="Q133" s="25">
        <v>0</v>
      </c>
      <c r="R133" s="38">
        <v>0</v>
      </c>
      <c r="S133" s="39">
        <v>0</v>
      </c>
      <c r="T133" s="37">
        <v>130</v>
      </c>
      <c r="W133" s="22" t="s">
        <v>4</v>
      </c>
    </row>
    <row r="134" spans="1:23" ht="21" customHeight="1">
      <c r="A134" s="32">
        <v>16</v>
      </c>
      <c r="B134" s="40" t="s">
        <v>187</v>
      </c>
      <c r="C134" s="40" t="s">
        <v>188</v>
      </c>
      <c r="D134" s="19"/>
      <c r="E134" s="29" t="s">
        <v>179</v>
      </c>
      <c r="F134" s="30">
        <v>59.85</v>
      </c>
      <c r="G134" s="29" t="s">
        <v>99</v>
      </c>
      <c r="H134" s="28" t="s">
        <v>183</v>
      </c>
      <c r="I134" s="27">
        <v>-80</v>
      </c>
      <c r="J134" s="27">
        <v>-80</v>
      </c>
      <c r="K134" s="27">
        <v>-80</v>
      </c>
      <c r="L134" s="26">
        <v>0</v>
      </c>
      <c r="M134" s="27">
        <v>100</v>
      </c>
      <c r="N134" s="27">
        <v>-104</v>
      </c>
      <c r="O134" s="27">
        <v>-105</v>
      </c>
      <c r="P134" s="26">
        <v>100</v>
      </c>
      <c r="Q134" s="25">
        <v>0</v>
      </c>
      <c r="R134" s="38">
        <v>0</v>
      </c>
      <c r="S134" s="39">
        <v>0</v>
      </c>
      <c r="T134" s="37">
        <v>131</v>
      </c>
      <c r="W134" s="22" t="s">
        <v>4</v>
      </c>
    </row>
    <row r="135" spans="1:23" ht="21" customHeight="1">
      <c r="A135" s="32">
        <v>156</v>
      </c>
      <c r="B135" s="40" t="s">
        <v>128</v>
      </c>
      <c r="C135" s="40" t="s">
        <v>129</v>
      </c>
      <c r="D135" s="19"/>
      <c r="E135" s="29" t="s">
        <v>117</v>
      </c>
      <c r="F135" s="30">
        <v>60.65</v>
      </c>
      <c r="G135" s="29" t="s">
        <v>34</v>
      </c>
      <c r="H135" s="28" t="s">
        <v>121</v>
      </c>
      <c r="I135" s="27">
        <v>-65</v>
      </c>
      <c r="J135" s="27">
        <v>-65</v>
      </c>
      <c r="K135" s="27">
        <v>-65</v>
      </c>
      <c r="L135" s="26">
        <v>0</v>
      </c>
      <c r="M135" s="27">
        <v>0</v>
      </c>
      <c r="N135" s="27">
        <v>0</v>
      </c>
      <c r="O135" s="27">
        <v>0</v>
      </c>
      <c r="P135" s="26">
        <v>0</v>
      </c>
      <c r="Q135" s="25">
        <v>0</v>
      </c>
      <c r="R135" s="38">
        <v>0</v>
      </c>
      <c r="S135" s="39">
        <v>0</v>
      </c>
      <c r="T135" s="37">
        <v>0</v>
      </c>
      <c r="W135" s="22" t="s">
        <v>4</v>
      </c>
    </row>
    <row r="136" spans="1:23" ht="21" customHeight="1">
      <c r="A136" s="32">
        <v>118</v>
      </c>
      <c r="B136" s="40" t="s">
        <v>195</v>
      </c>
      <c r="C136" s="40" t="s">
        <v>188</v>
      </c>
      <c r="D136" s="19"/>
      <c r="E136" s="29" t="s">
        <v>189</v>
      </c>
      <c r="F136" s="30">
        <v>65.85</v>
      </c>
      <c r="G136" s="29" t="s">
        <v>111</v>
      </c>
      <c r="H136" s="28" t="s">
        <v>186</v>
      </c>
      <c r="I136" s="27">
        <v>-82</v>
      </c>
      <c r="J136" s="27">
        <v>-82</v>
      </c>
      <c r="K136" s="27">
        <v>82</v>
      </c>
      <c r="L136" s="26">
        <v>82</v>
      </c>
      <c r="M136" s="27">
        <v>-110</v>
      </c>
      <c r="N136" s="27">
        <v>-113</v>
      </c>
      <c r="O136" s="27">
        <v>-113</v>
      </c>
      <c r="P136" s="26">
        <v>0</v>
      </c>
      <c r="Q136" s="25">
        <v>0</v>
      </c>
      <c r="R136" s="38">
        <v>0</v>
      </c>
      <c r="S136" s="39">
        <v>0</v>
      </c>
      <c r="T136" s="37">
        <v>132</v>
      </c>
      <c r="W136" s="22" t="s">
        <v>4</v>
      </c>
    </row>
    <row r="137" spans="1:23" ht="21" customHeight="1">
      <c r="A137" s="32">
        <v>114</v>
      </c>
      <c r="B137" s="40" t="s">
        <v>143</v>
      </c>
      <c r="C137" s="40" t="s">
        <v>144</v>
      </c>
      <c r="D137" s="19"/>
      <c r="E137" s="29" t="s">
        <v>242</v>
      </c>
      <c r="F137" s="30">
        <v>70.45</v>
      </c>
      <c r="G137" s="29" t="s">
        <v>145</v>
      </c>
      <c r="H137" s="28" t="s">
        <v>121</v>
      </c>
      <c r="I137" s="27">
        <v>-107</v>
      </c>
      <c r="J137" s="27">
        <v>-108</v>
      </c>
      <c r="K137" s="27">
        <v>-108</v>
      </c>
      <c r="L137" s="26">
        <v>0</v>
      </c>
      <c r="M137" s="27">
        <v>117</v>
      </c>
      <c r="N137" s="27">
        <v>128</v>
      </c>
      <c r="O137" s="27">
        <v>134</v>
      </c>
      <c r="P137" s="26">
        <v>134</v>
      </c>
      <c r="Q137" s="25">
        <v>0</v>
      </c>
      <c r="R137" s="38">
        <v>0</v>
      </c>
      <c r="S137" s="39">
        <v>0</v>
      </c>
      <c r="T137" s="37">
        <v>135</v>
      </c>
      <c r="W137" s="22" t="s">
        <v>4</v>
      </c>
    </row>
    <row r="138" spans="1:23" ht="21" customHeight="1">
      <c r="A138" s="32">
        <v>114</v>
      </c>
      <c r="B138" s="40" t="s">
        <v>143</v>
      </c>
      <c r="C138" s="40" t="s">
        <v>144</v>
      </c>
      <c r="D138" s="19"/>
      <c r="E138" s="29" t="s">
        <v>196</v>
      </c>
      <c r="F138" s="30">
        <v>70.45</v>
      </c>
      <c r="G138" s="29" t="s">
        <v>145</v>
      </c>
      <c r="H138" s="28" t="s">
        <v>121</v>
      </c>
      <c r="I138" s="27">
        <v>-107</v>
      </c>
      <c r="J138" s="27">
        <v>-108</v>
      </c>
      <c r="K138" s="27">
        <v>-108</v>
      </c>
      <c r="L138" s="26">
        <v>0</v>
      </c>
      <c r="M138" s="27">
        <v>117</v>
      </c>
      <c r="N138" s="27">
        <v>128</v>
      </c>
      <c r="O138" s="27">
        <v>134</v>
      </c>
      <c r="P138" s="26">
        <v>134</v>
      </c>
      <c r="Q138" s="25">
        <v>0</v>
      </c>
      <c r="R138" s="38">
        <v>0</v>
      </c>
      <c r="S138" s="39">
        <v>0</v>
      </c>
      <c r="T138" s="37">
        <v>135</v>
      </c>
      <c r="W138" s="22" t="s">
        <v>4</v>
      </c>
    </row>
    <row r="139" spans="1:23" ht="21" customHeight="1">
      <c r="A139" s="32">
        <v>114</v>
      </c>
      <c r="B139" s="40" t="s">
        <v>143</v>
      </c>
      <c r="C139" s="40" t="s">
        <v>144</v>
      </c>
      <c r="D139" s="19"/>
      <c r="E139" s="29" t="s">
        <v>137</v>
      </c>
      <c r="F139" s="30">
        <v>70.45</v>
      </c>
      <c r="G139" s="29" t="s">
        <v>145</v>
      </c>
      <c r="H139" s="28" t="s">
        <v>121</v>
      </c>
      <c r="I139" s="27">
        <v>-107</v>
      </c>
      <c r="J139" s="27">
        <v>-108</v>
      </c>
      <c r="K139" s="27">
        <v>-108</v>
      </c>
      <c r="L139" s="26">
        <v>0</v>
      </c>
      <c r="M139" s="27">
        <v>117</v>
      </c>
      <c r="N139" s="27">
        <v>128</v>
      </c>
      <c r="O139" s="27">
        <v>134</v>
      </c>
      <c r="P139" s="26">
        <v>134</v>
      </c>
      <c r="Q139" s="25">
        <v>0</v>
      </c>
      <c r="R139" s="38">
        <v>0</v>
      </c>
      <c r="S139" s="39">
        <v>0</v>
      </c>
      <c r="T139" s="37">
        <v>135</v>
      </c>
      <c r="W139" s="22" t="s">
        <v>4</v>
      </c>
    </row>
    <row r="140" spans="1:23" ht="21" customHeight="1">
      <c r="A140" s="32">
        <v>204</v>
      </c>
      <c r="B140" s="40" t="s">
        <v>265</v>
      </c>
      <c r="C140" s="40" t="s">
        <v>266</v>
      </c>
      <c r="D140" s="19"/>
      <c r="E140" s="29" t="s">
        <v>242</v>
      </c>
      <c r="F140" s="30">
        <v>72.25</v>
      </c>
      <c r="G140" s="29" t="s">
        <v>250</v>
      </c>
      <c r="H140" s="28" t="s">
        <v>246</v>
      </c>
      <c r="I140" s="27">
        <v>100</v>
      </c>
      <c r="J140" s="27">
        <v>-105</v>
      </c>
      <c r="K140" s="27">
        <v>107</v>
      </c>
      <c r="L140" s="26">
        <v>107</v>
      </c>
      <c r="M140" s="27">
        <v>-130</v>
      </c>
      <c r="N140" s="27">
        <v>-133</v>
      </c>
      <c r="O140" s="27">
        <v>-133</v>
      </c>
      <c r="P140" s="26">
        <v>0</v>
      </c>
      <c r="Q140" s="25">
        <v>0</v>
      </c>
      <c r="R140" s="38">
        <v>0</v>
      </c>
      <c r="S140" s="39">
        <v>0</v>
      </c>
      <c r="T140" s="37">
        <v>136</v>
      </c>
      <c r="W140" s="22" t="s">
        <v>4</v>
      </c>
    </row>
    <row r="141" spans="1:23" ht="21" customHeight="1">
      <c r="A141" s="32">
        <v>116</v>
      </c>
      <c r="B141" s="40" t="s">
        <v>218</v>
      </c>
      <c r="C141" s="40" t="s">
        <v>219</v>
      </c>
      <c r="D141" s="19"/>
      <c r="E141" s="29" t="s">
        <v>205</v>
      </c>
      <c r="F141" s="30">
        <v>75.95</v>
      </c>
      <c r="G141" s="29" t="s">
        <v>71</v>
      </c>
      <c r="H141" s="28" t="s">
        <v>194</v>
      </c>
      <c r="I141" s="27">
        <v>-80</v>
      </c>
      <c r="J141" s="27">
        <v>-80</v>
      </c>
      <c r="K141" s="27">
        <v>-80</v>
      </c>
      <c r="L141" s="26">
        <v>0</v>
      </c>
      <c r="M141" s="27">
        <v>-100</v>
      </c>
      <c r="N141" s="27">
        <v>-100</v>
      </c>
      <c r="O141" s="27">
        <v>-100</v>
      </c>
      <c r="P141" s="26">
        <v>0</v>
      </c>
      <c r="Q141" s="25">
        <v>0</v>
      </c>
      <c r="R141" s="38">
        <v>0</v>
      </c>
      <c r="S141" s="39">
        <v>0</v>
      </c>
      <c r="T141" s="37">
        <v>0</v>
      </c>
      <c r="W141" s="22" t="s">
        <v>4</v>
      </c>
    </row>
    <row r="142" spans="1:23" ht="21" customHeight="1">
      <c r="A142" s="32">
        <v>2</v>
      </c>
      <c r="B142" s="40" t="s">
        <v>153</v>
      </c>
      <c r="C142" s="40" t="s">
        <v>154</v>
      </c>
      <c r="D142" s="19"/>
      <c r="E142" s="29" t="s">
        <v>205</v>
      </c>
      <c r="F142" s="30">
        <v>79.7</v>
      </c>
      <c r="G142" s="29" t="s">
        <v>77</v>
      </c>
      <c r="H142" s="28" t="s">
        <v>121</v>
      </c>
      <c r="I142" s="27">
        <v>95</v>
      </c>
      <c r="J142" s="27">
        <v>-100</v>
      </c>
      <c r="K142" s="27">
        <v>100</v>
      </c>
      <c r="L142" s="26">
        <v>100</v>
      </c>
      <c r="M142" s="27">
        <v>-122</v>
      </c>
      <c r="N142" s="27">
        <v>-125</v>
      </c>
      <c r="O142" s="27">
        <v>-125</v>
      </c>
      <c r="P142" s="26">
        <v>0</v>
      </c>
      <c r="Q142" s="25">
        <v>0</v>
      </c>
      <c r="R142" s="38">
        <v>0</v>
      </c>
      <c r="S142" s="39">
        <v>0</v>
      </c>
      <c r="T142" s="37">
        <v>138</v>
      </c>
      <c r="W142" s="22" t="s">
        <v>4</v>
      </c>
    </row>
    <row r="143" spans="1:23" ht="21" customHeight="1">
      <c r="A143" s="32">
        <v>2</v>
      </c>
      <c r="B143" s="40" t="s">
        <v>153</v>
      </c>
      <c r="C143" s="40" t="s">
        <v>154</v>
      </c>
      <c r="D143" s="19"/>
      <c r="E143" s="29" t="s">
        <v>146</v>
      </c>
      <c r="F143" s="30">
        <v>79.7</v>
      </c>
      <c r="G143" s="29" t="s">
        <v>77</v>
      </c>
      <c r="H143" s="28" t="s">
        <v>121</v>
      </c>
      <c r="I143" s="27">
        <v>95</v>
      </c>
      <c r="J143" s="27">
        <v>-100</v>
      </c>
      <c r="K143" s="27">
        <v>100</v>
      </c>
      <c r="L143" s="26">
        <v>100</v>
      </c>
      <c r="M143" s="27">
        <v>-122</v>
      </c>
      <c r="N143" s="27">
        <v>-125</v>
      </c>
      <c r="O143" s="27">
        <v>-125</v>
      </c>
      <c r="P143" s="26">
        <v>0</v>
      </c>
      <c r="Q143" s="25">
        <v>0</v>
      </c>
      <c r="R143" s="38">
        <v>0</v>
      </c>
      <c r="S143" s="39">
        <v>0</v>
      </c>
      <c r="T143" s="37">
        <v>138</v>
      </c>
      <c r="W143" s="22" t="s">
        <v>4</v>
      </c>
    </row>
    <row r="144" spans="1:23" ht="21" customHeight="1">
      <c r="A144" s="32">
        <v>176</v>
      </c>
      <c r="B144" s="40" t="s">
        <v>163</v>
      </c>
      <c r="C144" s="40" t="s">
        <v>164</v>
      </c>
      <c r="D144" s="19"/>
      <c r="E144" s="29" t="s">
        <v>155</v>
      </c>
      <c r="F144" s="30">
        <v>84.25</v>
      </c>
      <c r="G144" s="29" t="s">
        <v>37</v>
      </c>
      <c r="H144" s="28" t="s">
        <v>116</v>
      </c>
      <c r="I144" s="27">
        <v>-80</v>
      </c>
      <c r="J144" s="27">
        <v>80</v>
      </c>
      <c r="K144" s="27">
        <v>-86</v>
      </c>
      <c r="L144" s="26">
        <v>80</v>
      </c>
      <c r="M144" s="27">
        <v>-101</v>
      </c>
      <c r="N144" s="27">
        <v>-103</v>
      </c>
      <c r="O144" s="27">
        <v>-103</v>
      </c>
      <c r="P144" s="26">
        <v>0</v>
      </c>
      <c r="Q144" s="25">
        <v>0</v>
      </c>
      <c r="R144" s="38">
        <v>0</v>
      </c>
      <c r="S144" s="39">
        <v>0</v>
      </c>
      <c r="T144" s="37">
        <v>139</v>
      </c>
      <c r="W144" s="22" t="s">
        <v>4</v>
      </c>
    </row>
    <row r="145" spans="1:23" ht="21" customHeight="1">
      <c r="A145" s="32">
        <v>15</v>
      </c>
      <c r="B145" s="40" t="s">
        <v>162</v>
      </c>
      <c r="C145" s="40" t="s">
        <v>26</v>
      </c>
      <c r="D145" s="19"/>
      <c r="E145" s="29" t="s">
        <v>155</v>
      </c>
      <c r="F145" s="30">
        <v>86.6</v>
      </c>
      <c r="G145" s="29" t="s">
        <v>37</v>
      </c>
      <c r="H145" s="28" t="s">
        <v>121</v>
      </c>
      <c r="I145" s="27">
        <v>90</v>
      </c>
      <c r="J145" s="27">
        <v>95</v>
      </c>
      <c r="K145" s="27">
        <v>-100</v>
      </c>
      <c r="L145" s="26">
        <v>95</v>
      </c>
      <c r="M145" s="27">
        <v>-120</v>
      </c>
      <c r="N145" s="27">
        <v>-125</v>
      </c>
      <c r="O145" s="27">
        <v>-125</v>
      </c>
      <c r="P145" s="26">
        <v>0</v>
      </c>
      <c r="Q145" s="25">
        <v>0</v>
      </c>
      <c r="R145" s="38">
        <v>0</v>
      </c>
      <c r="S145" s="39">
        <v>0</v>
      </c>
      <c r="T145" s="37">
        <v>140</v>
      </c>
      <c r="W145" s="22" t="s">
        <v>4</v>
      </c>
    </row>
    <row r="146" spans="1:23" ht="21" customHeight="1">
      <c r="A146" s="32">
        <v>186</v>
      </c>
      <c r="B146" s="40" t="s">
        <v>287</v>
      </c>
      <c r="C146" s="40" t="s">
        <v>159</v>
      </c>
      <c r="D146" s="19"/>
      <c r="E146" s="29" t="s">
        <v>278</v>
      </c>
      <c r="F146" s="30">
        <v>87.8</v>
      </c>
      <c r="G146" s="29" t="s">
        <v>120</v>
      </c>
      <c r="H146" s="28" t="s">
        <v>246</v>
      </c>
      <c r="I146" s="27">
        <v>-132</v>
      </c>
      <c r="J146" s="27">
        <v>132</v>
      </c>
      <c r="K146" s="27">
        <v>138</v>
      </c>
      <c r="L146" s="26">
        <v>138</v>
      </c>
      <c r="M146" s="27">
        <v>-168</v>
      </c>
      <c r="N146" s="27">
        <v>-172</v>
      </c>
      <c r="O146" s="27">
        <v>-172</v>
      </c>
      <c r="P146" s="26">
        <v>0</v>
      </c>
      <c r="Q146" s="25">
        <v>0</v>
      </c>
      <c r="R146" s="38">
        <v>0</v>
      </c>
      <c r="S146" s="39">
        <v>0</v>
      </c>
      <c r="T146" s="37">
        <v>141</v>
      </c>
      <c r="W146" s="22" t="s">
        <v>4</v>
      </c>
    </row>
    <row r="147" spans="1:23" ht="21" customHeight="1">
      <c r="A147" s="32">
        <v>153</v>
      </c>
      <c r="B147" s="40" t="s">
        <v>302</v>
      </c>
      <c r="C147" s="40" t="s">
        <v>303</v>
      </c>
      <c r="D147" s="19"/>
      <c r="E147" s="29" t="s">
        <v>288</v>
      </c>
      <c r="F147" s="30">
        <v>90.35</v>
      </c>
      <c r="G147" s="29" t="s">
        <v>37</v>
      </c>
      <c r="H147" s="28" t="s">
        <v>233</v>
      </c>
      <c r="I147" s="27">
        <v>115</v>
      </c>
      <c r="J147" s="27">
        <v>-120</v>
      </c>
      <c r="K147" s="27">
        <v>-120</v>
      </c>
      <c r="L147" s="26">
        <v>115</v>
      </c>
      <c r="M147" s="27">
        <v>-148</v>
      </c>
      <c r="N147" s="27">
        <v>-148</v>
      </c>
      <c r="O147" s="27">
        <v>-150</v>
      </c>
      <c r="P147" s="26">
        <v>0</v>
      </c>
      <c r="Q147" s="25">
        <v>0</v>
      </c>
      <c r="R147" s="38">
        <v>0</v>
      </c>
      <c r="S147" s="39">
        <v>0</v>
      </c>
      <c r="T147" s="37">
        <v>142</v>
      </c>
      <c r="W147" s="22" t="s">
        <v>4</v>
      </c>
    </row>
    <row r="148" spans="1:23" ht="21" customHeight="1">
      <c r="A148" s="32">
        <v>108</v>
      </c>
      <c r="B148" s="40" t="s">
        <v>300</v>
      </c>
      <c r="C148" s="40" t="s">
        <v>301</v>
      </c>
      <c r="D148" s="19"/>
      <c r="E148" s="29" t="s">
        <v>288</v>
      </c>
      <c r="F148" s="30">
        <v>95.8</v>
      </c>
      <c r="G148" s="29" t="s">
        <v>54</v>
      </c>
      <c r="H148" s="28" t="s">
        <v>233</v>
      </c>
      <c r="I148" s="27">
        <v>-133</v>
      </c>
      <c r="J148" s="27">
        <v>-133</v>
      </c>
      <c r="K148" s="27">
        <v>-133</v>
      </c>
      <c r="L148" s="26">
        <v>0</v>
      </c>
      <c r="M148" s="27">
        <v>0</v>
      </c>
      <c r="N148" s="27">
        <v>0</v>
      </c>
      <c r="O148" s="27">
        <v>0</v>
      </c>
      <c r="P148" s="26">
        <v>0</v>
      </c>
      <c r="Q148" s="25">
        <v>0</v>
      </c>
      <c r="R148" s="38">
        <v>0</v>
      </c>
      <c r="S148" s="39">
        <v>0</v>
      </c>
      <c r="T148" s="37">
        <v>0</v>
      </c>
      <c r="W148" s="22" t="s">
        <v>4</v>
      </c>
    </row>
    <row r="149" ht="12.75" customHeight="1">
      <c r="C149" s="1"/>
    </row>
    <row r="150" ht="12.75" customHeight="1">
      <c r="C150" s="1"/>
    </row>
    <row r="151" spans="2:3" ht="12.75" customHeight="1">
      <c r="B151" s="21"/>
      <c r="C151" s="1"/>
    </row>
    <row r="152" ht="12.75" customHeight="1">
      <c r="C152" s="1"/>
    </row>
    <row r="153" spans="3:18" ht="12.75" customHeight="1">
      <c r="C153" s="1"/>
      <c r="R153" s="68"/>
    </row>
    <row r="154" spans="3:18" ht="12.75" customHeight="1">
      <c r="C154" s="1"/>
      <c r="R154" s="68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/>
    <row r="247" ht="12.75" customHeight="1"/>
  </sheetData>
  <sheetProtection selectLockedCells="1" selectUnlockedCells="1"/>
  <mergeCells count="13">
    <mergeCell ref="F1:F2"/>
    <mergeCell ref="G1:G2"/>
    <mergeCell ref="H1:H2"/>
    <mergeCell ref="I1:L1"/>
    <mergeCell ref="M1:P1"/>
    <mergeCell ref="R153:R154"/>
    <mergeCell ref="A1:A2"/>
    <mergeCell ref="B1:B2"/>
    <mergeCell ref="C1:C2"/>
    <mergeCell ref="D1:D2"/>
    <mergeCell ref="Q1:Q2"/>
    <mergeCell ref="R1:T1"/>
    <mergeCell ref="E1:E2"/>
  </mergeCells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75" r:id="rId1"/>
  <headerFooter alignWithMargins="0">
    <oddHeader>&amp;LClasificación Sinclair&amp;C&amp;RVarones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4"/>
  <sheetViews>
    <sheetView showGridLines="0" zoomScalePageLayoutView="0" workbookViewId="0" topLeftCell="A1">
      <selection activeCell="A1" sqref="A1:A2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3" width="18.57421875" style="0" customWidth="1"/>
    <col min="4" max="4" width="0" style="1" hidden="1" customWidth="1"/>
    <col min="5" max="5" width="9.7109375" style="1" customWidth="1"/>
    <col min="6" max="6" width="7.28125" style="1" customWidth="1"/>
    <col min="7" max="7" width="7.421875" style="2" customWidth="1"/>
    <col min="8" max="8" width="12.7109375" style="1" customWidth="1"/>
    <col min="9" max="12" width="7.7109375" style="1" customWidth="1"/>
    <col min="13" max="13" width="7.7109375" style="0" customWidth="1"/>
    <col min="14" max="14" width="7.7109375" style="24" customWidth="1"/>
    <col min="15" max="17" width="7.7109375" style="1" customWidth="1"/>
    <col min="18" max="18" width="10.00390625" style="1" customWidth="1"/>
    <col min="19" max="19" width="10.00390625" style="0" customWidth="1"/>
    <col min="20" max="20" width="8.421875" style="24" customWidth="1"/>
    <col min="21" max="23" width="0" style="1" hidden="1" customWidth="1"/>
    <col min="24" max="24" width="0" style="0" hidden="1" customWidth="1"/>
  </cols>
  <sheetData>
    <row r="1" spans="1:23" ht="15" customHeight="1">
      <c r="A1" s="82" t="s">
        <v>7</v>
      </c>
      <c r="B1" s="82" t="s">
        <v>8</v>
      </c>
      <c r="C1" s="84" t="s">
        <v>9</v>
      </c>
      <c r="D1" s="79" t="s">
        <v>2</v>
      </c>
      <c r="E1" s="66" t="s">
        <v>10</v>
      </c>
      <c r="F1" s="90" t="s">
        <v>11</v>
      </c>
      <c r="G1" s="91" t="s">
        <v>12</v>
      </c>
      <c r="H1" s="92" t="s">
        <v>13</v>
      </c>
      <c r="I1" s="81" t="s">
        <v>14</v>
      </c>
      <c r="J1" s="81"/>
      <c r="K1" s="81"/>
      <c r="L1" s="81"/>
      <c r="M1" s="81" t="s">
        <v>15</v>
      </c>
      <c r="N1" s="81"/>
      <c r="O1" s="81"/>
      <c r="P1" s="81"/>
      <c r="Q1" s="87" t="s">
        <v>16</v>
      </c>
      <c r="R1" s="89" t="s">
        <v>318</v>
      </c>
      <c r="S1" s="89"/>
      <c r="T1" s="89"/>
      <c r="V1"/>
      <c r="W1"/>
    </row>
    <row r="2" spans="1:20" s="1" customFormat="1" ht="15" customHeight="1">
      <c r="A2" s="83"/>
      <c r="B2" s="83"/>
      <c r="C2" s="85"/>
      <c r="D2" s="86"/>
      <c r="E2" s="66"/>
      <c r="F2" s="90"/>
      <c r="G2" s="91"/>
      <c r="H2" s="93"/>
      <c r="I2" s="18">
        <v>1</v>
      </c>
      <c r="J2" s="18">
        <v>2</v>
      </c>
      <c r="K2" s="18">
        <v>3</v>
      </c>
      <c r="L2" s="34" t="s">
        <v>3</v>
      </c>
      <c r="M2" s="18">
        <v>1</v>
      </c>
      <c r="N2" s="18">
        <v>2</v>
      </c>
      <c r="O2" s="18">
        <v>3</v>
      </c>
      <c r="P2" s="43" t="s">
        <v>3</v>
      </c>
      <c r="Q2" s="88"/>
      <c r="R2" s="42" t="s">
        <v>11</v>
      </c>
      <c r="S2" s="36" t="s">
        <v>10</v>
      </c>
      <c r="T2" s="41" t="s">
        <v>18</v>
      </c>
    </row>
    <row r="3" spans="1:23" ht="21" customHeight="1">
      <c r="A3" s="32">
        <v>9</v>
      </c>
      <c r="B3" s="40" t="s">
        <v>469</v>
      </c>
      <c r="C3" s="40" t="s">
        <v>470</v>
      </c>
      <c r="D3" s="19"/>
      <c r="E3" s="29" t="s">
        <v>468</v>
      </c>
      <c r="F3" s="29">
        <v>63.6</v>
      </c>
      <c r="G3" s="29" t="s">
        <v>37</v>
      </c>
      <c r="H3" s="29" t="s">
        <v>262</v>
      </c>
      <c r="I3" s="27">
        <v>90</v>
      </c>
      <c r="J3" s="27">
        <v>93</v>
      </c>
      <c r="K3" s="27">
        <v>95</v>
      </c>
      <c r="L3" s="26">
        <v>95</v>
      </c>
      <c r="M3" s="27">
        <v>110</v>
      </c>
      <c r="N3" s="27">
        <v>-114</v>
      </c>
      <c r="O3" s="27">
        <v>-114</v>
      </c>
      <c r="P3" s="26">
        <v>110</v>
      </c>
      <c r="Q3" s="25">
        <v>205</v>
      </c>
      <c r="R3" s="38">
        <v>267.56333267035285</v>
      </c>
      <c r="S3" s="39">
        <v>266.5565446430827</v>
      </c>
      <c r="T3" s="44">
        <v>1</v>
      </c>
      <c r="W3" s="22" t="s">
        <v>4</v>
      </c>
    </row>
    <row r="4" spans="1:23" s="20" customFormat="1" ht="21" customHeight="1">
      <c r="A4" s="32">
        <v>72</v>
      </c>
      <c r="B4" s="40" t="s">
        <v>385</v>
      </c>
      <c r="C4" s="40" t="s">
        <v>457</v>
      </c>
      <c r="D4" s="19"/>
      <c r="E4" s="29" t="s">
        <v>456</v>
      </c>
      <c r="F4" s="29">
        <v>58.25</v>
      </c>
      <c r="G4" s="29" t="s">
        <v>381</v>
      </c>
      <c r="H4" s="29" t="s">
        <v>233</v>
      </c>
      <c r="I4" s="27">
        <v>83</v>
      </c>
      <c r="J4" s="27">
        <v>85</v>
      </c>
      <c r="K4" s="27">
        <v>0</v>
      </c>
      <c r="L4" s="26">
        <v>85</v>
      </c>
      <c r="M4" s="27">
        <v>102</v>
      </c>
      <c r="N4" s="27">
        <v>105</v>
      </c>
      <c r="O4" s="27">
        <v>0</v>
      </c>
      <c r="P4" s="26">
        <v>105</v>
      </c>
      <c r="Q4" s="25">
        <v>190</v>
      </c>
      <c r="R4" s="38">
        <v>262.18051765846184</v>
      </c>
      <c r="S4" s="39">
        <v>259.9789693983394</v>
      </c>
      <c r="T4" s="44">
        <v>2</v>
      </c>
      <c r="W4" s="22" t="s">
        <v>4</v>
      </c>
    </row>
    <row r="5" spans="1:23" ht="21" customHeight="1">
      <c r="A5" s="32">
        <v>49</v>
      </c>
      <c r="B5" s="40" t="s">
        <v>385</v>
      </c>
      <c r="C5" s="40" t="s">
        <v>386</v>
      </c>
      <c r="D5" s="19"/>
      <c r="E5" s="29" t="s">
        <v>456</v>
      </c>
      <c r="F5" s="29">
        <v>57.7</v>
      </c>
      <c r="G5" s="29" t="s">
        <v>381</v>
      </c>
      <c r="H5" s="29" t="s">
        <v>121</v>
      </c>
      <c r="I5" s="27">
        <v>78</v>
      </c>
      <c r="J5" s="27">
        <v>82</v>
      </c>
      <c r="K5" s="27">
        <v>84</v>
      </c>
      <c r="L5" s="26">
        <v>84</v>
      </c>
      <c r="M5" s="27">
        <v>98</v>
      </c>
      <c r="N5" s="27">
        <v>-101</v>
      </c>
      <c r="O5" s="27">
        <v>102</v>
      </c>
      <c r="P5" s="26">
        <v>102</v>
      </c>
      <c r="Q5" s="25">
        <v>186</v>
      </c>
      <c r="R5" s="38">
        <v>258.28955353595535</v>
      </c>
      <c r="S5" s="39">
        <v>254.50572793732175</v>
      </c>
      <c r="T5" s="44">
        <v>5</v>
      </c>
      <c r="W5" s="22" t="s">
        <v>4</v>
      </c>
    </row>
    <row r="6" spans="1:23" ht="21" customHeight="1">
      <c r="A6" s="32">
        <v>49</v>
      </c>
      <c r="B6" s="40" t="s">
        <v>385</v>
      </c>
      <c r="C6" s="40" t="s">
        <v>386</v>
      </c>
      <c r="D6" s="19"/>
      <c r="E6" s="29" t="s">
        <v>384</v>
      </c>
      <c r="F6" s="29">
        <v>57.7</v>
      </c>
      <c r="G6" s="29" t="s">
        <v>381</v>
      </c>
      <c r="H6" s="29" t="s">
        <v>121</v>
      </c>
      <c r="I6" s="27">
        <v>78</v>
      </c>
      <c r="J6" s="27">
        <v>82</v>
      </c>
      <c r="K6" s="27">
        <v>84</v>
      </c>
      <c r="L6" s="26">
        <v>84</v>
      </c>
      <c r="M6" s="27">
        <v>98</v>
      </c>
      <c r="N6" s="27">
        <v>-101</v>
      </c>
      <c r="O6" s="27">
        <v>102</v>
      </c>
      <c r="P6" s="26">
        <v>102</v>
      </c>
      <c r="Q6" s="25">
        <v>186</v>
      </c>
      <c r="R6" s="38">
        <v>258.28955353595535</v>
      </c>
      <c r="S6" s="39">
        <v>254.50572793732175</v>
      </c>
      <c r="T6" s="44">
        <v>5</v>
      </c>
      <c r="W6" s="22" t="s">
        <v>4</v>
      </c>
    </row>
    <row r="7" spans="1:23" ht="21" customHeight="1">
      <c r="A7" s="32">
        <v>49</v>
      </c>
      <c r="B7" s="40" t="s">
        <v>385</v>
      </c>
      <c r="C7" s="40" t="s">
        <v>386</v>
      </c>
      <c r="D7" s="19"/>
      <c r="E7" s="29" t="s">
        <v>428</v>
      </c>
      <c r="F7" s="29">
        <v>57.7</v>
      </c>
      <c r="G7" s="29" t="s">
        <v>381</v>
      </c>
      <c r="H7" s="29" t="s">
        <v>121</v>
      </c>
      <c r="I7" s="27">
        <v>78</v>
      </c>
      <c r="J7" s="27">
        <v>82</v>
      </c>
      <c r="K7" s="27">
        <v>84</v>
      </c>
      <c r="L7" s="26">
        <v>84</v>
      </c>
      <c r="M7" s="27">
        <v>98</v>
      </c>
      <c r="N7" s="27">
        <v>-101</v>
      </c>
      <c r="O7" s="27">
        <v>102</v>
      </c>
      <c r="P7" s="26">
        <v>102</v>
      </c>
      <c r="Q7" s="25">
        <v>186</v>
      </c>
      <c r="R7" s="38">
        <v>258.28955353595535</v>
      </c>
      <c r="S7" s="39">
        <v>254.50572793732175</v>
      </c>
      <c r="T7" s="44">
        <v>5</v>
      </c>
      <c r="W7" s="22" t="s">
        <v>4</v>
      </c>
    </row>
    <row r="8" spans="1:23" ht="21" customHeight="1">
      <c r="A8" s="32">
        <v>94</v>
      </c>
      <c r="B8" s="40" t="s">
        <v>451</v>
      </c>
      <c r="C8" s="40" t="s">
        <v>452</v>
      </c>
      <c r="D8" s="19"/>
      <c r="E8" s="29" t="s">
        <v>450</v>
      </c>
      <c r="F8" s="29">
        <v>54.75</v>
      </c>
      <c r="G8" s="29" t="s">
        <v>381</v>
      </c>
      <c r="H8" s="29" t="s">
        <v>233</v>
      </c>
      <c r="I8" s="27">
        <v>76</v>
      </c>
      <c r="J8" s="27">
        <v>80</v>
      </c>
      <c r="K8" s="27">
        <v>-82</v>
      </c>
      <c r="L8" s="26">
        <v>80</v>
      </c>
      <c r="M8" s="27">
        <v>91</v>
      </c>
      <c r="N8" s="27">
        <v>96</v>
      </c>
      <c r="O8" s="27">
        <v>99</v>
      </c>
      <c r="P8" s="26">
        <v>99</v>
      </c>
      <c r="Q8" s="25">
        <v>179</v>
      </c>
      <c r="R8" s="38">
        <v>257.7068577445489</v>
      </c>
      <c r="S8" s="39">
        <v>256.88127916449815</v>
      </c>
      <c r="T8" s="44">
        <v>-1</v>
      </c>
      <c r="W8" s="22" t="s">
        <v>4</v>
      </c>
    </row>
    <row r="9" spans="1:23" ht="21" customHeight="1">
      <c r="A9" s="32">
        <v>73</v>
      </c>
      <c r="B9" s="40" t="s">
        <v>458</v>
      </c>
      <c r="C9" s="40" t="s">
        <v>343</v>
      </c>
      <c r="D9" s="19"/>
      <c r="E9" s="29" t="s">
        <v>456</v>
      </c>
      <c r="F9" s="29">
        <v>58.45</v>
      </c>
      <c r="G9" s="29" t="s">
        <v>37</v>
      </c>
      <c r="H9" s="29" t="s">
        <v>233</v>
      </c>
      <c r="I9" s="27">
        <v>-82</v>
      </c>
      <c r="J9" s="27">
        <v>83</v>
      </c>
      <c r="K9" s="27">
        <v>-86</v>
      </c>
      <c r="L9" s="26">
        <v>83</v>
      </c>
      <c r="M9" s="27">
        <v>100</v>
      </c>
      <c r="N9" s="27">
        <v>-102</v>
      </c>
      <c r="O9" s="27">
        <v>104</v>
      </c>
      <c r="P9" s="26">
        <v>104</v>
      </c>
      <c r="Q9" s="25">
        <v>187</v>
      </c>
      <c r="R9" s="38">
        <v>257.4556816692691</v>
      </c>
      <c r="S9" s="39">
        <v>255.87403830257617</v>
      </c>
      <c r="T9" s="44">
        <v>6</v>
      </c>
      <c r="W9" s="22" t="s">
        <v>4</v>
      </c>
    </row>
    <row r="10" spans="1:23" ht="21" customHeight="1">
      <c r="A10" s="32">
        <v>32</v>
      </c>
      <c r="B10" s="40" t="s">
        <v>448</v>
      </c>
      <c r="C10" s="40" t="s">
        <v>449</v>
      </c>
      <c r="D10" s="19"/>
      <c r="E10" s="29" t="s">
        <v>447</v>
      </c>
      <c r="F10" s="29">
        <v>48.8</v>
      </c>
      <c r="G10" s="29" t="s">
        <v>120</v>
      </c>
      <c r="H10" s="29" t="s">
        <v>233</v>
      </c>
      <c r="I10" s="27">
        <v>70</v>
      </c>
      <c r="J10" s="27">
        <v>72</v>
      </c>
      <c r="K10" s="27">
        <v>74</v>
      </c>
      <c r="L10" s="26">
        <v>74</v>
      </c>
      <c r="M10" s="27">
        <v>-87</v>
      </c>
      <c r="N10" s="27">
        <v>87</v>
      </c>
      <c r="O10" s="27">
        <v>90</v>
      </c>
      <c r="P10" s="26">
        <v>90</v>
      </c>
      <c r="Q10" s="25">
        <v>164</v>
      </c>
      <c r="R10" s="38">
        <v>257.2465548302115</v>
      </c>
      <c r="S10" s="39">
        <v>256.42393396501154</v>
      </c>
      <c r="T10" s="44">
        <v>7</v>
      </c>
      <c r="W10" s="22" t="s">
        <v>4</v>
      </c>
    </row>
    <row r="11" spans="1:23" ht="21" customHeight="1">
      <c r="A11" s="32">
        <v>126</v>
      </c>
      <c r="B11" s="40" t="s">
        <v>228</v>
      </c>
      <c r="C11" s="40" t="s">
        <v>471</v>
      </c>
      <c r="D11" s="19"/>
      <c r="E11" s="29" t="s">
        <v>468</v>
      </c>
      <c r="F11" s="29">
        <v>63.6</v>
      </c>
      <c r="G11" s="29" t="s">
        <v>96</v>
      </c>
      <c r="H11" s="29" t="s">
        <v>295</v>
      </c>
      <c r="I11" s="27">
        <v>85</v>
      </c>
      <c r="J11" s="27">
        <v>-89</v>
      </c>
      <c r="K11" s="27">
        <v>-89</v>
      </c>
      <c r="L11" s="26">
        <v>85</v>
      </c>
      <c r="M11" s="27">
        <v>-111</v>
      </c>
      <c r="N11" s="27">
        <v>-111</v>
      </c>
      <c r="O11" s="27">
        <v>111</v>
      </c>
      <c r="P11" s="26">
        <v>111</v>
      </c>
      <c r="Q11" s="25">
        <v>196</v>
      </c>
      <c r="R11" s="38">
        <v>255.81664977263006</v>
      </c>
      <c r="S11" s="39">
        <v>254.85406219533763</v>
      </c>
      <c r="T11" s="44">
        <v>8</v>
      </c>
      <c r="W11" s="22" t="s">
        <v>4</v>
      </c>
    </row>
    <row r="12" spans="1:23" ht="21" customHeight="1">
      <c r="A12" s="32">
        <v>3</v>
      </c>
      <c r="B12" s="40" t="s">
        <v>390</v>
      </c>
      <c r="C12" s="40" t="s">
        <v>391</v>
      </c>
      <c r="D12" s="19"/>
      <c r="E12" s="29" t="s">
        <v>468</v>
      </c>
      <c r="F12" s="29">
        <v>62.05</v>
      </c>
      <c r="G12" s="29" t="s">
        <v>74</v>
      </c>
      <c r="H12" s="29" t="s">
        <v>116</v>
      </c>
      <c r="I12" s="27">
        <v>83</v>
      </c>
      <c r="J12" s="27">
        <v>86</v>
      </c>
      <c r="K12" s="27">
        <v>-90</v>
      </c>
      <c r="L12" s="26">
        <v>86</v>
      </c>
      <c r="M12" s="27">
        <v>97</v>
      </c>
      <c r="N12" s="27">
        <v>102</v>
      </c>
      <c r="O12" s="27">
        <v>106</v>
      </c>
      <c r="P12" s="26">
        <v>106</v>
      </c>
      <c r="Q12" s="25">
        <v>192</v>
      </c>
      <c r="R12" s="38">
        <v>254.40777810004784</v>
      </c>
      <c r="S12" s="39">
        <v>249.6529588852287</v>
      </c>
      <c r="T12" s="44">
        <v>11</v>
      </c>
      <c r="W12" s="22" t="s">
        <v>4</v>
      </c>
    </row>
    <row r="13" spans="1:23" ht="21" customHeight="1">
      <c r="A13" s="32">
        <v>3</v>
      </c>
      <c r="B13" s="40" t="s">
        <v>390</v>
      </c>
      <c r="C13" s="40" t="s">
        <v>391</v>
      </c>
      <c r="D13" s="19"/>
      <c r="E13" s="29" t="s">
        <v>389</v>
      </c>
      <c r="F13" s="29">
        <v>62.05</v>
      </c>
      <c r="G13" s="29" t="s">
        <v>74</v>
      </c>
      <c r="H13" s="29" t="s">
        <v>116</v>
      </c>
      <c r="I13" s="27">
        <v>83</v>
      </c>
      <c r="J13" s="27">
        <v>86</v>
      </c>
      <c r="K13" s="27">
        <v>-90</v>
      </c>
      <c r="L13" s="26">
        <v>86</v>
      </c>
      <c r="M13" s="27">
        <v>97</v>
      </c>
      <c r="N13" s="27">
        <v>102</v>
      </c>
      <c r="O13" s="27">
        <v>106</v>
      </c>
      <c r="P13" s="26">
        <v>106</v>
      </c>
      <c r="Q13" s="25">
        <v>192</v>
      </c>
      <c r="R13" s="38">
        <v>254.40777810004784</v>
      </c>
      <c r="S13" s="39">
        <v>249.6529588852287</v>
      </c>
      <c r="T13" s="44">
        <v>11</v>
      </c>
      <c r="W13" s="22" t="s">
        <v>4</v>
      </c>
    </row>
    <row r="14" spans="1:23" ht="21" customHeight="1">
      <c r="A14" s="32">
        <v>3</v>
      </c>
      <c r="B14" s="40" t="s">
        <v>390</v>
      </c>
      <c r="C14" s="40" t="s">
        <v>391</v>
      </c>
      <c r="D14" s="19"/>
      <c r="E14" s="29" t="s">
        <v>432</v>
      </c>
      <c r="F14" s="29">
        <v>62.05</v>
      </c>
      <c r="G14" s="29" t="s">
        <v>74</v>
      </c>
      <c r="H14" s="29" t="s">
        <v>116</v>
      </c>
      <c r="I14" s="27">
        <v>83</v>
      </c>
      <c r="J14" s="27">
        <v>86</v>
      </c>
      <c r="K14" s="27">
        <v>-90</v>
      </c>
      <c r="L14" s="26">
        <v>86</v>
      </c>
      <c r="M14" s="27">
        <v>97</v>
      </c>
      <c r="N14" s="27">
        <v>102</v>
      </c>
      <c r="O14" s="27">
        <v>106</v>
      </c>
      <c r="P14" s="26">
        <v>106</v>
      </c>
      <c r="Q14" s="25">
        <v>192</v>
      </c>
      <c r="R14" s="38">
        <v>254.40777810004784</v>
      </c>
      <c r="S14" s="39">
        <v>249.6529588852287</v>
      </c>
      <c r="T14" s="44">
        <v>11</v>
      </c>
      <c r="W14" s="22" t="s">
        <v>4</v>
      </c>
    </row>
    <row r="15" spans="1:23" ht="21" customHeight="1">
      <c r="A15" s="32">
        <v>63</v>
      </c>
      <c r="B15" s="40" t="s">
        <v>453</v>
      </c>
      <c r="C15" s="40" t="s">
        <v>361</v>
      </c>
      <c r="D15" s="19"/>
      <c r="E15" s="29" t="s">
        <v>450</v>
      </c>
      <c r="F15" s="29">
        <v>54.3</v>
      </c>
      <c r="G15" s="29" t="s">
        <v>115</v>
      </c>
      <c r="H15" s="29" t="s">
        <v>241</v>
      </c>
      <c r="I15" s="27">
        <v>74</v>
      </c>
      <c r="J15" s="27">
        <v>77</v>
      </c>
      <c r="K15" s="27">
        <v>79</v>
      </c>
      <c r="L15" s="26">
        <v>79</v>
      </c>
      <c r="M15" s="27">
        <v>95</v>
      </c>
      <c r="N15" s="27">
        <v>-98</v>
      </c>
      <c r="O15" s="27">
        <v>-101</v>
      </c>
      <c r="P15" s="26">
        <v>95</v>
      </c>
      <c r="Q15" s="25">
        <v>174</v>
      </c>
      <c r="R15" s="38">
        <v>251.97783070184067</v>
      </c>
      <c r="S15" s="39">
        <v>249.70582443923286</v>
      </c>
      <c r="T15" s="44">
        <v>12</v>
      </c>
      <c r="W15" s="22" t="s">
        <v>4</v>
      </c>
    </row>
    <row r="16" spans="1:23" ht="21" customHeight="1">
      <c r="A16" s="32">
        <v>30</v>
      </c>
      <c r="B16" s="40" t="s">
        <v>435</v>
      </c>
      <c r="C16" s="40" t="s">
        <v>343</v>
      </c>
      <c r="D16" s="19"/>
      <c r="E16" s="29" t="s">
        <v>434</v>
      </c>
      <c r="F16" s="29">
        <v>65.9</v>
      </c>
      <c r="G16" s="29" t="s">
        <v>115</v>
      </c>
      <c r="H16" s="29" t="s">
        <v>186</v>
      </c>
      <c r="I16" s="27">
        <v>78</v>
      </c>
      <c r="J16" s="27">
        <v>-84</v>
      </c>
      <c r="K16" s="27">
        <v>86</v>
      </c>
      <c r="L16" s="26">
        <v>86</v>
      </c>
      <c r="M16" s="27">
        <v>98</v>
      </c>
      <c r="N16" s="27">
        <v>105</v>
      </c>
      <c r="O16" s="27">
        <v>111</v>
      </c>
      <c r="P16" s="26">
        <v>111</v>
      </c>
      <c r="Q16" s="25">
        <v>197</v>
      </c>
      <c r="R16" s="38">
        <v>251.77710890208857</v>
      </c>
      <c r="S16" s="39">
        <v>241.597290632762</v>
      </c>
      <c r="T16" s="44">
        <v>13</v>
      </c>
      <c r="W16" s="22" t="s">
        <v>4</v>
      </c>
    </row>
    <row r="17" spans="1:23" ht="21" customHeight="1">
      <c r="A17" s="32">
        <v>205</v>
      </c>
      <c r="B17" s="40" t="s">
        <v>138</v>
      </c>
      <c r="C17" s="40" t="s">
        <v>328</v>
      </c>
      <c r="D17" s="19"/>
      <c r="E17" s="29" t="s">
        <v>373</v>
      </c>
      <c r="F17" s="29">
        <v>48.45</v>
      </c>
      <c r="G17" s="29" t="s">
        <v>140</v>
      </c>
      <c r="H17" s="29" t="s">
        <v>23</v>
      </c>
      <c r="I17" s="27">
        <v>58</v>
      </c>
      <c r="J17" s="27">
        <v>63</v>
      </c>
      <c r="K17" s="27">
        <v>66</v>
      </c>
      <c r="L17" s="26">
        <v>66</v>
      </c>
      <c r="M17" s="27">
        <v>-78</v>
      </c>
      <c r="N17" s="27">
        <v>78</v>
      </c>
      <c r="O17" s="27">
        <v>82</v>
      </c>
      <c r="P17" s="26">
        <v>82</v>
      </c>
      <c r="Q17" s="25">
        <v>148</v>
      </c>
      <c r="R17" s="38">
        <v>233.46809211063743</v>
      </c>
      <c r="S17" s="39">
        <v>231.40696479769338</v>
      </c>
      <c r="T17" s="44">
        <v>16</v>
      </c>
      <c r="W17" s="22" t="s">
        <v>4</v>
      </c>
    </row>
    <row r="18" spans="1:23" ht="21" customHeight="1">
      <c r="A18" s="32">
        <v>205</v>
      </c>
      <c r="B18" s="40" t="s">
        <v>138</v>
      </c>
      <c r="C18" s="40" t="s">
        <v>328</v>
      </c>
      <c r="D18" s="19"/>
      <c r="E18" s="29" t="s">
        <v>419</v>
      </c>
      <c r="F18" s="29">
        <v>48.45</v>
      </c>
      <c r="G18" s="29" t="s">
        <v>140</v>
      </c>
      <c r="H18" s="29" t="s">
        <v>23</v>
      </c>
      <c r="I18" s="27">
        <v>58</v>
      </c>
      <c r="J18" s="27">
        <v>63</v>
      </c>
      <c r="K18" s="27">
        <v>66</v>
      </c>
      <c r="L18" s="26">
        <v>66</v>
      </c>
      <c r="M18" s="27">
        <v>-78</v>
      </c>
      <c r="N18" s="27">
        <v>78</v>
      </c>
      <c r="O18" s="27">
        <v>82</v>
      </c>
      <c r="P18" s="26">
        <v>82</v>
      </c>
      <c r="Q18" s="25">
        <v>148</v>
      </c>
      <c r="R18" s="38">
        <v>233.46809211063743</v>
      </c>
      <c r="S18" s="39">
        <v>231.40696479769338</v>
      </c>
      <c r="T18" s="44">
        <v>16</v>
      </c>
      <c r="W18" s="22" t="s">
        <v>4</v>
      </c>
    </row>
    <row r="19" spans="1:23" ht="21" customHeight="1">
      <c r="A19" s="32">
        <v>205</v>
      </c>
      <c r="B19" s="40" t="s">
        <v>138</v>
      </c>
      <c r="C19" s="40" t="s">
        <v>328</v>
      </c>
      <c r="D19" s="19"/>
      <c r="E19" s="29" t="s">
        <v>327</v>
      </c>
      <c r="F19" s="29">
        <v>48.45</v>
      </c>
      <c r="G19" s="29" t="s">
        <v>140</v>
      </c>
      <c r="H19" s="29" t="s">
        <v>23</v>
      </c>
      <c r="I19" s="27">
        <v>58</v>
      </c>
      <c r="J19" s="27">
        <v>63</v>
      </c>
      <c r="K19" s="27">
        <v>66</v>
      </c>
      <c r="L19" s="26">
        <v>66</v>
      </c>
      <c r="M19" s="27">
        <v>-78</v>
      </c>
      <c r="N19" s="27">
        <v>78</v>
      </c>
      <c r="O19" s="27">
        <v>82</v>
      </c>
      <c r="P19" s="26">
        <v>82</v>
      </c>
      <c r="Q19" s="25">
        <v>148</v>
      </c>
      <c r="R19" s="38">
        <v>233.46809211063743</v>
      </c>
      <c r="S19" s="39">
        <v>231.40696479769338</v>
      </c>
      <c r="T19" s="44">
        <v>16</v>
      </c>
      <c r="W19" s="22" t="s">
        <v>4</v>
      </c>
    </row>
    <row r="20" spans="1:23" ht="21" customHeight="1">
      <c r="A20" s="32">
        <v>79</v>
      </c>
      <c r="B20" s="40" t="s">
        <v>479</v>
      </c>
      <c r="C20" s="40" t="s">
        <v>343</v>
      </c>
      <c r="D20" s="19"/>
      <c r="E20" s="29" t="s">
        <v>478</v>
      </c>
      <c r="F20" s="29">
        <v>69.4</v>
      </c>
      <c r="G20" s="29" t="s">
        <v>37</v>
      </c>
      <c r="H20" s="29" t="s">
        <v>241</v>
      </c>
      <c r="I20" s="27">
        <v>-83</v>
      </c>
      <c r="J20" s="27">
        <v>-83</v>
      </c>
      <c r="K20" s="27">
        <v>83</v>
      </c>
      <c r="L20" s="26">
        <v>83</v>
      </c>
      <c r="M20" s="27">
        <v>100</v>
      </c>
      <c r="N20" s="27">
        <v>-105</v>
      </c>
      <c r="O20" s="27">
        <v>105</v>
      </c>
      <c r="P20" s="26">
        <v>105</v>
      </c>
      <c r="Q20" s="25">
        <v>188</v>
      </c>
      <c r="R20" s="38">
        <v>233.39384083119722</v>
      </c>
      <c r="S20" s="39">
        <v>230.55985095918402</v>
      </c>
      <c r="T20" s="44">
        <v>17</v>
      </c>
      <c r="W20" s="22" t="s">
        <v>4</v>
      </c>
    </row>
    <row r="21" spans="1:23" ht="21" customHeight="1">
      <c r="A21" s="32">
        <v>5</v>
      </c>
      <c r="B21" s="40" t="s">
        <v>377</v>
      </c>
      <c r="C21" s="40" t="s">
        <v>378</v>
      </c>
      <c r="D21" s="19"/>
      <c r="E21" s="29" t="s">
        <v>450</v>
      </c>
      <c r="F21" s="29">
        <v>53.15</v>
      </c>
      <c r="G21" s="29" t="s">
        <v>83</v>
      </c>
      <c r="H21" s="29" t="s">
        <v>116</v>
      </c>
      <c r="I21" s="27">
        <v>65</v>
      </c>
      <c r="J21" s="27">
        <v>67</v>
      </c>
      <c r="K21" s="27">
        <v>70</v>
      </c>
      <c r="L21" s="26">
        <v>70</v>
      </c>
      <c r="M21" s="27">
        <v>86</v>
      </c>
      <c r="N21" s="27">
        <v>88</v>
      </c>
      <c r="O21" s="27">
        <v>-91</v>
      </c>
      <c r="P21" s="26">
        <v>88</v>
      </c>
      <c r="Q21" s="25">
        <v>158</v>
      </c>
      <c r="R21" s="38">
        <v>232.35539367723976</v>
      </c>
      <c r="S21" s="39">
        <v>226.74436931838386</v>
      </c>
      <c r="T21" s="44">
        <v>20</v>
      </c>
      <c r="W21" s="22" t="s">
        <v>4</v>
      </c>
    </row>
    <row r="22" spans="1:23" ht="21" customHeight="1">
      <c r="A22" s="32">
        <v>5</v>
      </c>
      <c r="B22" s="40" t="s">
        <v>377</v>
      </c>
      <c r="C22" s="40" t="s">
        <v>378</v>
      </c>
      <c r="D22" s="19"/>
      <c r="E22" s="29" t="s">
        <v>376</v>
      </c>
      <c r="F22" s="29">
        <v>53.15</v>
      </c>
      <c r="G22" s="29" t="s">
        <v>83</v>
      </c>
      <c r="H22" s="29" t="s">
        <v>116</v>
      </c>
      <c r="I22" s="27">
        <v>65</v>
      </c>
      <c r="J22" s="27">
        <v>67</v>
      </c>
      <c r="K22" s="27">
        <v>70</v>
      </c>
      <c r="L22" s="26">
        <v>70</v>
      </c>
      <c r="M22" s="27">
        <v>86</v>
      </c>
      <c r="N22" s="27">
        <v>88</v>
      </c>
      <c r="O22" s="27">
        <v>-91</v>
      </c>
      <c r="P22" s="26">
        <v>88</v>
      </c>
      <c r="Q22" s="25">
        <v>158</v>
      </c>
      <c r="R22" s="38">
        <v>232.35539367723976</v>
      </c>
      <c r="S22" s="39">
        <v>226.74436931838386</v>
      </c>
      <c r="T22" s="44">
        <v>20</v>
      </c>
      <c r="W22" s="22" t="s">
        <v>4</v>
      </c>
    </row>
    <row r="23" spans="1:23" ht="21" customHeight="1">
      <c r="A23" s="32">
        <v>5</v>
      </c>
      <c r="B23" s="40" t="s">
        <v>377</v>
      </c>
      <c r="C23" s="40" t="s">
        <v>378</v>
      </c>
      <c r="D23" s="19"/>
      <c r="E23" s="29" t="s">
        <v>424</v>
      </c>
      <c r="F23" s="29">
        <v>53.15</v>
      </c>
      <c r="G23" s="29" t="s">
        <v>83</v>
      </c>
      <c r="H23" s="29" t="s">
        <v>116</v>
      </c>
      <c r="I23" s="27">
        <v>65</v>
      </c>
      <c r="J23" s="27">
        <v>67</v>
      </c>
      <c r="K23" s="27">
        <v>70</v>
      </c>
      <c r="L23" s="26">
        <v>70</v>
      </c>
      <c r="M23" s="27">
        <v>86</v>
      </c>
      <c r="N23" s="27">
        <v>88</v>
      </c>
      <c r="O23" s="27">
        <v>-91</v>
      </c>
      <c r="P23" s="26">
        <v>88</v>
      </c>
      <c r="Q23" s="25">
        <v>158</v>
      </c>
      <c r="R23" s="38">
        <v>232.35539367723976</v>
      </c>
      <c r="S23" s="39">
        <v>226.74436931838386</v>
      </c>
      <c r="T23" s="44">
        <v>20</v>
      </c>
      <c r="W23" s="22" t="s">
        <v>4</v>
      </c>
    </row>
    <row r="24" spans="1:23" ht="21" customHeight="1">
      <c r="A24" s="32">
        <v>58</v>
      </c>
      <c r="B24" s="40" t="s">
        <v>459</v>
      </c>
      <c r="C24" s="40" t="s">
        <v>431</v>
      </c>
      <c r="D24" s="19"/>
      <c r="E24" s="29" t="s">
        <v>456</v>
      </c>
      <c r="F24" s="29">
        <v>59</v>
      </c>
      <c r="G24" s="29" t="s">
        <v>41</v>
      </c>
      <c r="H24" s="29" t="s">
        <v>295</v>
      </c>
      <c r="I24" s="27">
        <v>72</v>
      </c>
      <c r="J24" s="27">
        <v>75</v>
      </c>
      <c r="K24" s="27">
        <v>-78</v>
      </c>
      <c r="L24" s="26">
        <v>75</v>
      </c>
      <c r="M24" s="27">
        <v>93</v>
      </c>
      <c r="N24" s="27">
        <v>-97</v>
      </c>
      <c r="O24" s="27">
        <v>-97</v>
      </c>
      <c r="P24" s="26">
        <v>93</v>
      </c>
      <c r="Q24" s="25">
        <v>168</v>
      </c>
      <c r="R24" s="38">
        <v>229.8761413627422</v>
      </c>
      <c r="S24" s="39">
        <v>229.8761413627422</v>
      </c>
      <c r="T24" s="44">
        <v>21</v>
      </c>
      <c r="W24" s="22" t="s">
        <v>4</v>
      </c>
    </row>
    <row r="25" spans="1:23" ht="21" customHeight="1">
      <c r="A25" s="32">
        <v>136</v>
      </c>
      <c r="B25" s="40" t="s">
        <v>425</v>
      </c>
      <c r="C25" s="40" t="s">
        <v>426</v>
      </c>
      <c r="D25" s="19"/>
      <c r="E25" s="29" t="s">
        <v>450</v>
      </c>
      <c r="F25" s="29">
        <v>54.75</v>
      </c>
      <c r="G25" s="29" t="s">
        <v>37</v>
      </c>
      <c r="H25" s="29" t="s">
        <v>183</v>
      </c>
      <c r="I25" s="27">
        <v>-67</v>
      </c>
      <c r="J25" s="27">
        <v>69</v>
      </c>
      <c r="K25" s="27">
        <v>-72</v>
      </c>
      <c r="L25" s="26">
        <v>69</v>
      </c>
      <c r="M25" s="27">
        <v>86</v>
      </c>
      <c r="N25" s="27">
        <v>90</v>
      </c>
      <c r="O25" s="27">
        <v>-94</v>
      </c>
      <c r="P25" s="26">
        <v>90</v>
      </c>
      <c r="Q25" s="25">
        <v>159</v>
      </c>
      <c r="R25" s="38">
        <v>228.91279542672225</v>
      </c>
      <c r="S25" s="39">
        <v>228.17946026343694</v>
      </c>
      <c r="T25" s="44">
        <v>23</v>
      </c>
      <c r="W25" s="22" t="s">
        <v>4</v>
      </c>
    </row>
    <row r="26" spans="1:23" ht="21" customHeight="1">
      <c r="A26" s="32">
        <v>136</v>
      </c>
      <c r="B26" s="40" t="s">
        <v>425</v>
      </c>
      <c r="C26" s="40" t="s">
        <v>426</v>
      </c>
      <c r="D26" s="19"/>
      <c r="E26" s="29" t="s">
        <v>424</v>
      </c>
      <c r="F26" s="29">
        <v>54.75</v>
      </c>
      <c r="G26" s="29" t="s">
        <v>37</v>
      </c>
      <c r="H26" s="29" t="s">
        <v>183</v>
      </c>
      <c r="I26" s="27">
        <v>-67</v>
      </c>
      <c r="J26" s="27">
        <v>69</v>
      </c>
      <c r="K26" s="27">
        <v>-72</v>
      </c>
      <c r="L26" s="26">
        <v>69</v>
      </c>
      <c r="M26" s="27">
        <v>86</v>
      </c>
      <c r="N26" s="27">
        <v>90</v>
      </c>
      <c r="O26" s="27">
        <v>-94</v>
      </c>
      <c r="P26" s="26">
        <v>90</v>
      </c>
      <c r="Q26" s="25">
        <v>159</v>
      </c>
      <c r="R26" s="38">
        <v>228.91279542672225</v>
      </c>
      <c r="S26" s="39">
        <v>228.17946026343694</v>
      </c>
      <c r="T26" s="44">
        <v>23</v>
      </c>
      <c r="W26" s="22" t="s">
        <v>4</v>
      </c>
    </row>
    <row r="27" spans="1:23" ht="21" customHeight="1">
      <c r="A27" s="32">
        <v>117</v>
      </c>
      <c r="B27" s="40" t="s">
        <v>429</v>
      </c>
      <c r="C27" s="40" t="s">
        <v>356</v>
      </c>
      <c r="D27" s="19"/>
      <c r="E27" s="29" t="s">
        <v>456</v>
      </c>
      <c r="F27" s="29">
        <v>57.15</v>
      </c>
      <c r="G27" s="29" t="s">
        <v>37</v>
      </c>
      <c r="H27" s="29" t="s">
        <v>183</v>
      </c>
      <c r="I27" s="27">
        <v>68</v>
      </c>
      <c r="J27" s="27">
        <v>70</v>
      </c>
      <c r="K27" s="27">
        <v>-72</v>
      </c>
      <c r="L27" s="26">
        <v>70</v>
      </c>
      <c r="M27" s="27">
        <v>85</v>
      </c>
      <c r="N27" s="27">
        <v>88</v>
      </c>
      <c r="O27" s="27">
        <v>90</v>
      </c>
      <c r="P27" s="26">
        <v>90</v>
      </c>
      <c r="Q27" s="25">
        <v>160</v>
      </c>
      <c r="R27" s="38">
        <v>223.6219227641903</v>
      </c>
      <c r="S27" s="39">
        <v>218.92965844070687</v>
      </c>
      <c r="T27" s="44">
        <v>25</v>
      </c>
      <c r="W27" s="22" t="s">
        <v>4</v>
      </c>
    </row>
    <row r="28" spans="1:23" ht="21" customHeight="1">
      <c r="A28" s="32">
        <v>117</v>
      </c>
      <c r="B28" s="40" t="s">
        <v>429</v>
      </c>
      <c r="C28" s="40" t="s">
        <v>356</v>
      </c>
      <c r="D28" s="19"/>
      <c r="E28" s="29" t="s">
        <v>428</v>
      </c>
      <c r="F28" s="29">
        <v>57.15</v>
      </c>
      <c r="G28" s="29" t="s">
        <v>37</v>
      </c>
      <c r="H28" s="29" t="s">
        <v>183</v>
      </c>
      <c r="I28" s="27">
        <v>68</v>
      </c>
      <c r="J28" s="27">
        <v>70</v>
      </c>
      <c r="K28" s="27">
        <v>-72</v>
      </c>
      <c r="L28" s="26">
        <v>70</v>
      </c>
      <c r="M28" s="27">
        <v>85</v>
      </c>
      <c r="N28" s="27">
        <v>88</v>
      </c>
      <c r="O28" s="27">
        <v>90</v>
      </c>
      <c r="P28" s="26">
        <v>90</v>
      </c>
      <c r="Q28" s="25">
        <v>160</v>
      </c>
      <c r="R28" s="38">
        <v>223.6219227641903</v>
      </c>
      <c r="S28" s="39">
        <v>218.92965844070687</v>
      </c>
      <c r="T28" s="44">
        <v>25</v>
      </c>
      <c r="W28" s="22" t="s">
        <v>4</v>
      </c>
    </row>
    <row r="29" spans="1:23" ht="21" customHeight="1">
      <c r="A29" s="32">
        <v>27</v>
      </c>
      <c r="B29" s="40" t="s">
        <v>355</v>
      </c>
      <c r="C29" s="40" t="s">
        <v>427</v>
      </c>
      <c r="D29" s="19"/>
      <c r="E29" s="29" t="s">
        <v>424</v>
      </c>
      <c r="F29" s="29">
        <v>52.8</v>
      </c>
      <c r="G29" s="29" t="s">
        <v>115</v>
      </c>
      <c r="H29" s="29" t="s">
        <v>186</v>
      </c>
      <c r="I29" s="27">
        <v>66</v>
      </c>
      <c r="J29" s="27">
        <v>68</v>
      </c>
      <c r="K29" s="27">
        <v>-71</v>
      </c>
      <c r="L29" s="26">
        <v>68</v>
      </c>
      <c r="M29" s="27">
        <v>83</v>
      </c>
      <c r="N29" s="27">
        <v>-87</v>
      </c>
      <c r="O29" s="27">
        <v>-89</v>
      </c>
      <c r="P29" s="26">
        <v>83</v>
      </c>
      <c r="Q29" s="25">
        <v>151</v>
      </c>
      <c r="R29" s="38">
        <v>223.13240436154217</v>
      </c>
      <c r="S29" s="39">
        <v>216.69873270301244</v>
      </c>
      <c r="T29" s="44">
        <v>26</v>
      </c>
      <c r="W29" s="22" t="s">
        <v>4</v>
      </c>
    </row>
    <row r="30" spans="1:23" ht="21" customHeight="1">
      <c r="A30" s="32">
        <v>78</v>
      </c>
      <c r="B30" s="40" t="s">
        <v>486</v>
      </c>
      <c r="C30" s="40" t="s">
        <v>487</v>
      </c>
      <c r="D30" s="19"/>
      <c r="E30" s="29" t="s">
        <v>485</v>
      </c>
      <c r="F30" s="29">
        <v>73.2</v>
      </c>
      <c r="G30" s="29" t="s">
        <v>140</v>
      </c>
      <c r="H30" s="29" t="s">
        <v>473</v>
      </c>
      <c r="I30" s="27">
        <v>78</v>
      </c>
      <c r="J30" s="27">
        <v>82</v>
      </c>
      <c r="K30" s="27">
        <v>-86</v>
      </c>
      <c r="L30" s="26">
        <v>82</v>
      </c>
      <c r="M30" s="27">
        <v>-102</v>
      </c>
      <c r="N30" s="27">
        <v>-102</v>
      </c>
      <c r="O30" s="27">
        <v>102</v>
      </c>
      <c r="P30" s="26">
        <v>102</v>
      </c>
      <c r="Q30" s="25">
        <v>184</v>
      </c>
      <c r="R30" s="38">
        <v>222.1169919723587</v>
      </c>
      <c r="S30" s="39">
        <v>218.0318918080543</v>
      </c>
      <c r="T30" s="44">
        <v>27</v>
      </c>
      <c r="W30" s="22" t="s">
        <v>4</v>
      </c>
    </row>
    <row r="31" spans="1:23" ht="21" customHeight="1">
      <c r="A31" s="32">
        <v>191</v>
      </c>
      <c r="B31" s="40" t="s">
        <v>379</v>
      </c>
      <c r="C31" s="40" t="s">
        <v>380</v>
      </c>
      <c r="D31" s="19"/>
      <c r="E31" s="29" t="s">
        <v>450</v>
      </c>
      <c r="F31" s="29">
        <v>53.1</v>
      </c>
      <c r="G31" s="29" t="s">
        <v>381</v>
      </c>
      <c r="H31" s="29" t="s">
        <v>116</v>
      </c>
      <c r="I31" s="27">
        <v>-64</v>
      </c>
      <c r="J31" s="27">
        <v>64</v>
      </c>
      <c r="K31" s="27">
        <v>-67</v>
      </c>
      <c r="L31" s="26">
        <v>64</v>
      </c>
      <c r="M31" s="27">
        <v>79</v>
      </c>
      <c r="N31" s="27">
        <v>84</v>
      </c>
      <c r="O31" s="27">
        <v>-86</v>
      </c>
      <c r="P31" s="26">
        <v>84</v>
      </c>
      <c r="Q31" s="25">
        <v>148</v>
      </c>
      <c r="R31" s="38">
        <v>217.79822009619585</v>
      </c>
      <c r="S31" s="39">
        <v>212.39345986785324</v>
      </c>
      <c r="T31" s="44">
        <v>30</v>
      </c>
      <c r="W31" s="22" t="s">
        <v>4</v>
      </c>
    </row>
    <row r="32" spans="1:23" ht="21" customHeight="1">
      <c r="A32" s="32">
        <v>191</v>
      </c>
      <c r="B32" s="40" t="s">
        <v>379</v>
      </c>
      <c r="C32" s="40" t="s">
        <v>380</v>
      </c>
      <c r="D32" s="19"/>
      <c r="E32" s="29" t="s">
        <v>376</v>
      </c>
      <c r="F32" s="29">
        <v>53.1</v>
      </c>
      <c r="G32" s="29" t="s">
        <v>381</v>
      </c>
      <c r="H32" s="29" t="s">
        <v>116</v>
      </c>
      <c r="I32" s="27">
        <v>-64</v>
      </c>
      <c r="J32" s="27">
        <v>64</v>
      </c>
      <c r="K32" s="27">
        <v>-67</v>
      </c>
      <c r="L32" s="26">
        <v>64</v>
      </c>
      <c r="M32" s="27">
        <v>79</v>
      </c>
      <c r="N32" s="27">
        <v>84</v>
      </c>
      <c r="O32" s="27">
        <v>-86</v>
      </c>
      <c r="P32" s="26">
        <v>84</v>
      </c>
      <c r="Q32" s="25">
        <v>148</v>
      </c>
      <c r="R32" s="38">
        <v>217.79822009619585</v>
      </c>
      <c r="S32" s="39">
        <v>212.39345986785324</v>
      </c>
      <c r="T32" s="44">
        <v>30</v>
      </c>
      <c r="W32" s="22" t="s">
        <v>4</v>
      </c>
    </row>
    <row r="33" spans="1:23" ht="21" customHeight="1">
      <c r="A33" s="32">
        <v>191</v>
      </c>
      <c r="B33" s="40" t="s">
        <v>379</v>
      </c>
      <c r="C33" s="40" t="s">
        <v>380</v>
      </c>
      <c r="D33" s="19"/>
      <c r="E33" s="29" t="s">
        <v>424</v>
      </c>
      <c r="F33" s="29">
        <v>53.1</v>
      </c>
      <c r="G33" s="29" t="s">
        <v>381</v>
      </c>
      <c r="H33" s="29" t="s">
        <v>116</v>
      </c>
      <c r="I33" s="27">
        <v>-64</v>
      </c>
      <c r="J33" s="27">
        <v>64</v>
      </c>
      <c r="K33" s="27">
        <v>-67</v>
      </c>
      <c r="L33" s="26">
        <v>64</v>
      </c>
      <c r="M33" s="27">
        <v>79</v>
      </c>
      <c r="N33" s="27">
        <v>84</v>
      </c>
      <c r="O33" s="27">
        <v>-86</v>
      </c>
      <c r="P33" s="26">
        <v>84</v>
      </c>
      <c r="Q33" s="25">
        <v>148</v>
      </c>
      <c r="R33" s="38">
        <v>217.79822009619585</v>
      </c>
      <c r="S33" s="39">
        <v>212.39345986785324</v>
      </c>
      <c r="T33" s="44">
        <v>30</v>
      </c>
      <c r="W33" s="22" t="s">
        <v>4</v>
      </c>
    </row>
    <row r="34" spans="1:23" ht="21" customHeight="1">
      <c r="A34" s="32">
        <v>123</v>
      </c>
      <c r="B34" s="40" t="s">
        <v>461</v>
      </c>
      <c r="C34" s="40" t="s">
        <v>472</v>
      </c>
      <c r="D34" s="19"/>
      <c r="E34" s="29" t="s">
        <v>468</v>
      </c>
      <c r="F34" s="29">
        <v>62.85</v>
      </c>
      <c r="G34" s="29" t="s">
        <v>37</v>
      </c>
      <c r="H34" s="29" t="s">
        <v>473</v>
      </c>
      <c r="I34" s="27">
        <v>-73</v>
      </c>
      <c r="J34" s="27">
        <v>73</v>
      </c>
      <c r="K34" s="27">
        <v>75</v>
      </c>
      <c r="L34" s="26">
        <v>75</v>
      </c>
      <c r="M34" s="27">
        <v>-90</v>
      </c>
      <c r="N34" s="27">
        <v>90</v>
      </c>
      <c r="O34" s="27">
        <v>-95</v>
      </c>
      <c r="P34" s="26">
        <v>90</v>
      </c>
      <c r="Q34" s="25">
        <v>165</v>
      </c>
      <c r="R34" s="38">
        <v>216.91340429324848</v>
      </c>
      <c r="S34" s="39">
        <v>214.54551154199342</v>
      </c>
      <c r="T34" s="44">
        <v>31</v>
      </c>
      <c r="W34" s="22" t="s">
        <v>4</v>
      </c>
    </row>
    <row r="35" spans="1:23" ht="21" customHeight="1">
      <c r="A35" s="32">
        <v>81</v>
      </c>
      <c r="B35" s="40" t="s">
        <v>387</v>
      </c>
      <c r="C35" s="40" t="s">
        <v>388</v>
      </c>
      <c r="D35" s="19"/>
      <c r="E35" s="29" t="s">
        <v>384</v>
      </c>
      <c r="F35" s="29">
        <v>58.35</v>
      </c>
      <c r="G35" s="29" t="s">
        <v>115</v>
      </c>
      <c r="H35" s="29" t="s">
        <v>116</v>
      </c>
      <c r="I35" s="27">
        <v>65</v>
      </c>
      <c r="J35" s="27">
        <v>-69</v>
      </c>
      <c r="K35" s="27">
        <v>70</v>
      </c>
      <c r="L35" s="26">
        <v>70</v>
      </c>
      <c r="M35" s="27">
        <v>-83</v>
      </c>
      <c r="N35" s="27">
        <v>86</v>
      </c>
      <c r="O35" s="27">
        <v>-88</v>
      </c>
      <c r="P35" s="26">
        <v>86</v>
      </c>
      <c r="Q35" s="25">
        <v>156</v>
      </c>
      <c r="R35" s="38">
        <v>215.0193698578721</v>
      </c>
      <c r="S35" s="39">
        <v>213.4564169796892</v>
      </c>
      <c r="T35" s="44">
        <v>32</v>
      </c>
      <c r="W35" s="22" t="s">
        <v>4</v>
      </c>
    </row>
    <row r="36" spans="1:23" ht="21" customHeight="1">
      <c r="A36" s="32">
        <v>1</v>
      </c>
      <c r="B36" s="40" t="s">
        <v>334</v>
      </c>
      <c r="C36" s="40" t="s">
        <v>335</v>
      </c>
      <c r="D36" s="19"/>
      <c r="E36" s="29" t="s">
        <v>376</v>
      </c>
      <c r="F36" s="29">
        <v>51.4</v>
      </c>
      <c r="G36" s="29" t="s">
        <v>140</v>
      </c>
      <c r="H36" s="29" t="s">
        <v>23</v>
      </c>
      <c r="I36" s="27">
        <v>59</v>
      </c>
      <c r="J36" s="27">
        <v>-66</v>
      </c>
      <c r="K36" s="27">
        <v>-67</v>
      </c>
      <c r="L36" s="26">
        <v>59</v>
      </c>
      <c r="M36" s="27">
        <v>78</v>
      </c>
      <c r="N36" s="27">
        <v>83</v>
      </c>
      <c r="O36" s="27">
        <v>-86</v>
      </c>
      <c r="P36" s="26">
        <v>83</v>
      </c>
      <c r="Q36" s="25">
        <v>142</v>
      </c>
      <c r="R36" s="38">
        <v>214.04672393318137</v>
      </c>
      <c r="S36" s="39">
        <v>203.78291419753486</v>
      </c>
      <c r="T36" s="44">
        <v>35</v>
      </c>
      <c r="W36" s="22" t="s">
        <v>4</v>
      </c>
    </row>
    <row r="37" spans="1:23" ht="21" customHeight="1">
      <c r="A37" s="32">
        <v>1</v>
      </c>
      <c r="B37" s="40" t="s">
        <v>334</v>
      </c>
      <c r="C37" s="40" t="s">
        <v>335</v>
      </c>
      <c r="D37" s="19"/>
      <c r="E37" s="29" t="s">
        <v>424</v>
      </c>
      <c r="F37" s="29">
        <v>51.4</v>
      </c>
      <c r="G37" s="29" t="s">
        <v>140</v>
      </c>
      <c r="H37" s="29" t="s">
        <v>23</v>
      </c>
      <c r="I37" s="27">
        <v>59</v>
      </c>
      <c r="J37" s="27">
        <v>-66</v>
      </c>
      <c r="K37" s="27">
        <v>-67</v>
      </c>
      <c r="L37" s="26">
        <v>59</v>
      </c>
      <c r="M37" s="27">
        <v>78</v>
      </c>
      <c r="N37" s="27">
        <v>83</v>
      </c>
      <c r="O37" s="27">
        <v>-86</v>
      </c>
      <c r="P37" s="26">
        <v>83</v>
      </c>
      <c r="Q37" s="25">
        <v>142</v>
      </c>
      <c r="R37" s="38">
        <v>214.04672393318137</v>
      </c>
      <c r="S37" s="39">
        <v>203.78291419753486</v>
      </c>
      <c r="T37" s="44">
        <v>35</v>
      </c>
      <c r="W37" s="22" t="s">
        <v>4</v>
      </c>
    </row>
    <row r="38" spans="1:23" ht="21" customHeight="1">
      <c r="A38" s="32">
        <v>1</v>
      </c>
      <c r="B38" s="40" t="s">
        <v>334</v>
      </c>
      <c r="C38" s="40" t="s">
        <v>335</v>
      </c>
      <c r="D38" s="19"/>
      <c r="E38" s="29" t="s">
        <v>333</v>
      </c>
      <c r="F38" s="29">
        <v>51.4</v>
      </c>
      <c r="G38" s="29" t="s">
        <v>140</v>
      </c>
      <c r="H38" s="29" t="s">
        <v>23</v>
      </c>
      <c r="I38" s="27">
        <v>59</v>
      </c>
      <c r="J38" s="27">
        <v>-66</v>
      </c>
      <c r="K38" s="27">
        <v>-67</v>
      </c>
      <c r="L38" s="26">
        <v>59</v>
      </c>
      <c r="M38" s="27">
        <v>78</v>
      </c>
      <c r="N38" s="27">
        <v>83</v>
      </c>
      <c r="O38" s="27">
        <v>-86</v>
      </c>
      <c r="P38" s="26">
        <v>83</v>
      </c>
      <c r="Q38" s="25">
        <v>142</v>
      </c>
      <c r="R38" s="38">
        <v>214.04672393318137</v>
      </c>
      <c r="S38" s="39">
        <v>203.78291419753486</v>
      </c>
      <c r="T38" s="44">
        <v>35</v>
      </c>
      <c r="W38" s="22" t="s">
        <v>4</v>
      </c>
    </row>
    <row r="39" spans="1:23" ht="21" customHeight="1">
      <c r="A39" s="32">
        <v>90</v>
      </c>
      <c r="B39" s="40" t="s">
        <v>348</v>
      </c>
      <c r="C39" s="40" t="s">
        <v>349</v>
      </c>
      <c r="D39" s="19"/>
      <c r="E39" s="29" t="s">
        <v>389</v>
      </c>
      <c r="F39" s="29">
        <v>62.35</v>
      </c>
      <c r="G39" s="29" t="s">
        <v>22</v>
      </c>
      <c r="H39" s="29" t="s">
        <v>28</v>
      </c>
      <c r="I39" s="27">
        <v>68</v>
      </c>
      <c r="J39" s="27">
        <v>73</v>
      </c>
      <c r="K39" s="27">
        <v>75</v>
      </c>
      <c r="L39" s="26">
        <v>75</v>
      </c>
      <c r="M39" s="27">
        <v>77</v>
      </c>
      <c r="N39" s="27">
        <v>83</v>
      </c>
      <c r="O39" s="27">
        <v>87</v>
      </c>
      <c r="P39" s="26">
        <v>87</v>
      </c>
      <c r="Q39" s="25">
        <v>162</v>
      </c>
      <c r="R39" s="38">
        <v>214.0170070962552</v>
      </c>
      <c r="S39" s="39">
        <v>210.6446840594117</v>
      </c>
      <c r="T39" s="44">
        <v>38</v>
      </c>
      <c r="W39" s="22" t="s">
        <v>4</v>
      </c>
    </row>
    <row r="40" spans="1:23" ht="21" customHeight="1">
      <c r="A40" s="32">
        <v>90</v>
      </c>
      <c r="B40" s="40" t="s">
        <v>348</v>
      </c>
      <c r="C40" s="40" t="s">
        <v>349</v>
      </c>
      <c r="D40" s="19"/>
      <c r="E40" s="29" t="s">
        <v>432</v>
      </c>
      <c r="F40" s="29">
        <v>62.35</v>
      </c>
      <c r="G40" s="29" t="s">
        <v>22</v>
      </c>
      <c r="H40" s="29" t="s">
        <v>28</v>
      </c>
      <c r="I40" s="27">
        <v>68</v>
      </c>
      <c r="J40" s="27">
        <v>73</v>
      </c>
      <c r="K40" s="27">
        <v>75</v>
      </c>
      <c r="L40" s="26">
        <v>75</v>
      </c>
      <c r="M40" s="27">
        <v>77</v>
      </c>
      <c r="N40" s="27">
        <v>83</v>
      </c>
      <c r="O40" s="27">
        <v>87</v>
      </c>
      <c r="P40" s="26">
        <v>87</v>
      </c>
      <c r="Q40" s="25">
        <v>162</v>
      </c>
      <c r="R40" s="38">
        <v>214.0170070962552</v>
      </c>
      <c r="S40" s="39">
        <v>210.6446840594117</v>
      </c>
      <c r="T40" s="44">
        <v>38</v>
      </c>
      <c r="W40" s="22" t="s">
        <v>4</v>
      </c>
    </row>
    <row r="41" spans="1:23" ht="21" customHeight="1">
      <c r="A41" s="32">
        <v>90</v>
      </c>
      <c r="B41" s="40" t="s">
        <v>348</v>
      </c>
      <c r="C41" s="40" t="s">
        <v>349</v>
      </c>
      <c r="D41" s="19"/>
      <c r="E41" s="29" t="s">
        <v>347</v>
      </c>
      <c r="F41" s="29">
        <v>62.35</v>
      </c>
      <c r="G41" s="29" t="s">
        <v>22</v>
      </c>
      <c r="H41" s="29" t="s">
        <v>28</v>
      </c>
      <c r="I41" s="27">
        <v>68</v>
      </c>
      <c r="J41" s="27">
        <v>73</v>
      </c>
      <c r="K41" s="27">
        <v>75</v>
      </c>
      <c r="L41" s="26">
        <v>75</v>
      </c>
      <c r="M41" s="27">
        <v>77</v>
      </c>
      <c r="N41" s="27">
        <v>83</v>
      </c>
      <c r="O41" s="27">
        <v>87</v>
      </c>
      <c r="P41" s="26">
        <v>87</v>
      </c>
      <c r="Q41" s="25">
        <v>162</v>
      </c>
      <c r="R41" s="38">
        <v>214.0170070962552</v>
      </c>
      <c r="S41" s="39">
        <v>210.6446840594117</v>
      </c>
      <c r="T41" s="44">
        <v>38</v>
      </c>
      <c r="W41" s="22" t="s">
        <v>4</v>
      </c>
    </row>
    <row r="42" spans="1:23" ht="21" customHeight="1">
      <c r="A42" s="32">
        <v>22</v>
      </c>
      <c r="B42" s="40" t="s">
        <v>454</v>
      </c>
      <c r="C42" s="40" t="s">
        <v>455</v>
      </c>
      <c r="D42" s="19"/>
      <c r="E42" s="29" t="s">
        <v>450</v>
      </c>
      <c r="F42" s="29">
        <v>53.85</v>
      </c>
      <c r="G42" s="29" t="s">
        <v>145</v>
      </c>
      <c r="H42" s="29" t="s">
        <v>233</v>
      </c>
      <c r="I42" s="27">
        <v>65</v>
      </c>
      <c r="J42" s="27">
        <v>72</v>
      </c>
      <c r="K42" s="27">
        <v>-76</v>
      </c>
      <c r="L42" s="26">
        <v>72</v>
      </c>
      <c r="M42" s="27">
        <v>-72</v>
      </c>
      <c r="N42" s="27">
        <v>72</v>
      </c>
      <c r="O42" s="27">
        <v>0</v>
      </c>
      <c r="P42" s="26">
        <v>72</v>
      </c>
      <c r="Q42" s="25">
        <v>144</v>
      </c>
      <c r="R42" s="38">
        <v>209.77673891795524</v>
      </c>
      <c r="S42" s="39">
        <v>206.653096087641</v>
      </c>
      <c r="T42" s="44">
        <v>39</v>
      </c>
      <c r="W42" s="22" t="s">
        <v>4</v>
      </c>
    </row>
    <row r="43" spans="1:23" ht="21" customHeight="1">
      <c r="A43" s="32">
        <v>107</v>
      </c>
      <c r="B43" s="40" t="s">
        <v>430</v>
      </c>
      <c r="C43" s="40" t="s">
        <v>431</v>
      </c>
      <c r="D43" s="19"/>
      <c r="E43" s="29" t="s">
        <v>428</v>
      </c>
      <c r="F43" s="29">
        <v>57.85</v>
      </c>
      <c r="G43" s="29" t="s">
        <v>120</v>
      </c>
      <c r="H43" s="29" t="s">
        <v>183</v>
      </c>
      <c r="I43" s="27">
        <v>-65</v>
      </c>
      <c r="J43" s="27">
        <v>65</v>
      </c>
      <c r="K43" s="27">
        <v>-67</v>
      </c>
      <c r="L43" s="26">
        <v>65</v>
      </c>
      <c r="M43" s="27">
        <v>82</v>
      </c>
      <c r="N43" s="27">
        <v>85</v>
      </c>
      <c r="O43" s="27">
        <v>-87</v>
      </c>
      <c r="P43" s="26">
        <v>85</v>
      </c>
      <c r="Q43" s="25">
        <v>150</v>
      </c>
      <c r="R43" s="38">
        <v>207.9364898607577</v>
      </c>
      <c r="S43" s="39">
        <v>205.24655478816268</v>
      </c>
      <c r="T43" s="44">
        <v>40</v>
      </c>
      <c r="W43" s="22" t="s">
        <v>4</v>
      </c>
    </row>
    <row r="44" spans="1:23" ht="21" customHeight="1">
      <c r="A44" s="32">
        <v>43</v>
      </c>
      <c r="B44" s="40" t="s">
        <v>474</v>
      </c>
      <c r="C44" s="40" t="s">
        <v>475</v>
      </c>
      <c r="D44" s="19"/>
      <c r="E44" s="29" t="s">
        <v>468</v>
      </c>
      <c r="F44" s="29">
        <v>63</v>
      </c>
      <c r="G44" s="29" t="s">
        <v>96</v>
      </c>
      <c r="H44" s="29" t="s">
        <v>235</v>
      </c>
      <c r="I44" s="27">
        <v>68</v>
      </c>
      <c r="J44" s="27">
        <v>72</v>
      </c>
      <c r="K44" s="27">
        <v>-74</v>
      </c>
      <c r="L44" s="26">
        <v>72</v>
      </c>
      <c r="M44" s="27">
        <v>79</v>
      </c>
      <c r="N44" s="27">
        <v>84</v>
      </c>
      <c r="O44" s="27">
        <v>-88</v>
      </c>
      <c r="P44" s="26">
        <v>84</v>
      </c>
      <c r="Q44" s="25">
        <v>156</v>
      </c>
      <c r="R44" s="38">
        <v>204.78341034664996</v>
      </c>
      <c r="S44" s="39">
        <v>202.84302909424832</v>
      </c>
      <c r="T44" s="44">
        <v>41</v>
      </c>
      <c r="W44" s="22" t="s">
        <v>4</v>
      </c>
    </row>
    <row r="45" spans="1:23" ht="21" customHeight="1">
      <c r="A45" s="32">
        <v>189</v>
      </c>
      <c r="B45" s="40" t="s">
        <v>180</v>
      </c>
      <c r="C45" s="40" t="s">
        <v>433</v>
      </c>
      <c r="D45" s="19"/>
      <c r="E45" s="29" t="s">
        <v>432</v>
      </c>
      <c r="F45" s="29">
        <v>62.6</v>
      </c>
      <c r="G45" s="29" t="s">
        <v>92</v>
      </c>
      <c r="H45" s="29" t="s">
        <v>183</v>
      </c>
      <c r="I45" s="27">
        <v>-68</v>
      </c>
      <c r="J45" s="27">
        <v>-68</v>
      </c>
      <c r="K45" s="27">
        <v>68</v>
      </c>
      <c r="L45" s="26">
        <v>68</v>
      </c>
      <c r="M45" s="27">
        <v>85</v>
      </c>
      <c r="N45" s="27">
        <v>-88</v>
      </c>
      <c r="O45" s="27">
        <v>-88</v>
      </c>
      <c r="P45" s="26">
        <v>85</v>
      </c>
      <c r="Q45" s="25">
        <v>153</v>
      </c>
      <c r="R45" s="38">
        <v>201.6298350981998</v>
      </c>
      <c r="S45" s="39">
        <v>198.94220161166663</v>
      </c>
      <c r="T45" s="44">
        <v>42</v>
      </c>
      <c r="W45" s="22" t="s">
        <v>4</v>
      </c>
    </row>
    <row r="46" spans="1:23" ht="21" customHeight="1">
      <c r="A46" s="32">
        <v>157</v>
      </c>
      <c r="B46" s="40" t="s">
        <v>403</v>
      </c>
      <c r="C46" s="40" t="s">
        <v>404</v>
      </c>
      <c r="D46" s="19"/>
      <c r="E46" s="29" t="s">
        <v>402</v>
      </c>
      <c r="F46" s="29">
        <v>70.2</v>
      </c>
      <c r="G46" s="29" t="s">
        <v>120</v>
      </c>
      <c r="H46" s="29" t="s">
        <v>116</v>
      </c>
      <c r="I46" s="27">
        <v>75</v>
      </c>
      <c r="J46" s="27">
        <v>-78</v>
      </c>
      <c r="K46" s="27">
        <v>78</v>
      </c>
      <c r="L46" s="26">
        <v>78</v>
      </c>
      <c r="M46" s="27">
        <v>83</v>
      </c>
      <c r="N46" s="27">
        <v>85</v>
      </c>
      <c r="O46" s="27">
        <v>-88</v>
      </c>
      <c r="P46" s="26">
        <v>85</v>
      </c>
      <c r="Q46" s="25">
        <v>163</v>
      </c>
      <c r="R46" s="38">
        <v>201.10918088028504</v>
      </c>
      <c r="S46" s="39">
        <v>199.90029631035637</v>
      </c>
      <c r="T46" s="44">
        <v>43</v>
      </c>
      <c r="W46" s="22" t="s">
        <v>4</v>
      </c>
    </row>
    <row r="47" spans="1:23" ht="21" customHeight="1">
      <c r="A47" s="32">
        <v>96</v>
      </c>
      <c r="B47" s="40" t="s">
        <v>379</v>
      </c>
      <c r="C47" s="40" t="s">
        <v>460</v>
      </c>
      <c r="D47" s="19"/>
      <c r="E47" s="29" t="s">
        <v>456</v>
      </c>
      <c r="F47" s="29">
        <v>59</v>
      </c>
      <c r="G47" s="29" t="s">
        <v>111</v>
      </c>
      <c r="H47" s="29" t="s">
        <v>259</v>
      </c>
      <c r="I47" s="27">
        <v>62</v>
      </c>
      <c r="J47" s="27">
        <v>-65</v>
      </c>
      <c r="K47" s="27">
        <v>-66</v>
      </c>
      <c r="L47" s="26">
        <v>62</v>
      </c>
      <c r="M47" s="27">
        <v>80</v>
      </c>
      <c r="N47" s="27">
        <v>83</v>
      </c>
      <c r="O47" s="27">
        <v>-85</v>
      </c>
      <c r="P47" s="26">
        <v>83</v>
      </c>
      <c r="Q47" s="25">
        <v>145</v>
      </c>
      <c r="R47" s="38">
        <v>198.4050029618906</v>
      </c>
      <c r="S47" s="39">
        <v>198.4050029618906</v>
      </c>
      <c r="T47" s="44">
        <v>44</v>
      </c>
      <c r="W47" s="22" t="s">
        <v>4</v>
      </c>
    </row>
    <row r="48" spans="1:23" ht="21" customHeight="1">
      <c r="A48" s="32">
        <v>180</v>
      </c>
      <c r="B48" s="40" t="s">
        <v>329</v>
      </c>
      <c r="C48" s="40" t="s">
        <v>330</v>
      </c>
      <c r="D48" s="19"/>
      <c r="E48" s="29" t="s">
        <v>327</v>
      </c>
      <c r="F48" s="29">
        <v>48.4</v>
      </c>
      <c r="G48" s="29" t="s">
        <v>77</v>
      </c>
      <c r="H48" s="29" t="s">
        <v>23</v>
      </c>
      <c r="I48" s="27">
        <v>46</v>
      </c>
      <c r="J48" s="27">
        <v>49</v>
      </c>
      <c r="K48" s="27">
        <v>52</v>
      </c>
      <c r="L48" s="26">
        <v>52</v>
      </c>
      <c r="M48" s="27">
        <v>-67</v>
      </c>
      <c r="N48" s="27">
        <v>67</v>
      </c>
      <c r="O48" s="27">
        <v>73</v>
      </c>
      <c r="P48" s="26">
        <v>73</v>
      </c>
      <c r="Q48" s="25">
        <v>125</v>
      </c>
      <c r="R48" s="38">
        <v>197.34675343683162</v>
      </c>
      <c r="S48" s="39">
        <v>195.44507161967346</v>
      </c>
      <c r="T48" s="44">
        <v>45</v>
      </c>
      <c r="W48" s="22" t="s">
        <v>4</v>
      </c>
    </row>
    <row r="49" spans="1:23" ht="21" customHeight="1">
      <c r="A49" s="32">
        <v>206</v>
      </c>
      <c r="B49" s="40" t="s">
        <v>392</v>
      </c>
      <c r="C49" s="40" t="s">
        <v>393</v>
      </c>
      <c r="D49" s="19"/>
      <c r="E49" s="29" t="s">
        <v>389</v>
      </c>
      <c r="F49" s="29">
        <v>62.95</v>
      </c>
      <c r="G49" s="29" t="s">
        <v>74</v>
      </c>
      <c r="H49" s="29" t="s">
        <v>116</v>
      </c>
      <c r="I49" s="27">
        <v>63</v>
      </c>
      <c r="J49" s="27">
        <v>65</v>
      </c>
      <c r="K49" s="27">
        <v>66</v>
      </c>
      <c r="L49" s="26">
        <v>66</v>
      </c>
      <c r="M49" s="27">
        <v>80</v>
      </c>
      <c r="N49" s="27">
        <v>84</v>
      </c>
      <c r="O49" s="27">
        <v>-87</v>
      </c>
      <c r="P49" s="26">
        <v>84</v>
      </c>
      <c r="Q49" s="25">
        <v>150</v>
      </c>
      <c r="R49" s="38">
        <v>197.0025441817408</v>
      </c>
      <c r="S49" s="39">
        <v>195.04137412908491</v>
      </c>
      <c r="T49" s="44">
        <v>47</v>
      </c>
      <c r="W49" s="22" t="s">
        <v>4</v>
      </c>
    </row>
    <row r="50" spans="1:23" ht="21" customHeight="1">
      <c r="A50" s="32">
        <v>206</v>
      </c>
      <c r="B50" s="40" t="s">
        <v>392</v>
      </c>
      <c r="C50" s="40" t="s">
        <v>393</v>
      </c>
      <c r="D50" s="19"/>
      <c r="E50" s="29" t="s">
        <v>432</v>
      </c>
      <c r="F50" s="29">
        <v>62.95</v>
      </c>
      <c r="G50" s="29" t="s">
        <v>74</v>
      </c>
      <c r="H50" s="29" t="s">
        <v>116</v>
      </c>
      <c r="I50" s="27">
        <v>63</v>
      </c>
      <c r="J50" s="27">
        <v>65</v>
      </c>
      <c r="K50" s="27">
        <v>66</v>
      </c>
      <c r="L50" s="26">
        <v>66</v>
      </c>
      <c r="M50" s="27">
        <v>80</v>
      </c>
      <c r="N50" s="27">
        <v>84</v>
      </c>
      <c r="O50" s="27">
        <v>-87</v>
      </c>
      <c r="P50" s="26">
        <v>84</v>
      </c>
      <c r="Q50" s="25">
        <v>150</v>
      </c>
      <c r="R50" s="38">
        <v>197.0025441817408</v>
      </c>
      <c r="S50" s="39">
        <v>195.04137412908491</v>
      </c>
      <c r="T50" s="44">
        <v>47</v>
      </c>
      <c r="W50" s="22" t="s">
        <v>4</v>
      </c>
    </row>
    <row r="51" spans="1:23" ht="21" customHeight="1">
      <c r="A51" s="32">
        <v>164</v>
      </c>
      <c r="B51" s="40" t="s">
        <v>247</v>
      </c>
      <c r="C51" s="40" t="s">
        <v>342</v>
      </c>
      <c r="D51" s="19"/>
      <c r="E51" s="29" t="s">
        <v>384</v>
      </c>
      <c r="F51" s="29">
        <v>56.15</v>
      </c>
      <c r="G51" s="29" t="s">
        <v>83</v>
      </c>
      <c r="H51" s="29" t="s">
        <v>23</v>
      </c>
      <c r="I51" s="27">
        <v>57</v>
      </c>
      <c r="J51" s="27">
        <v>60</v>
      </c>
      <c r="K51" s="27">
        <v>-63</v>
      </c>
      <c r="L51" s="26">
        <v>60</v>
      </c>
      <c r="M51" s="27">
        <v>76</v>
      </c>
      <c r="N51" s="27">
        <v>79</v>
      </c>
      <c r="O51" s="27">
        <v>-81</v>
      </c>
      <c r="P51" s="26">
        <v>79</v>
      </c>
      <c r="Q51" s="25">
        <v>139</v>
      </c>
      <c r="R51" s="38">
        <v>196.62652973015676</v>
      </c>
      <c r="S51" s="39">
        <v>190.1951407703641</v>
      </c>
      <c r="T51" s="44">
        <v>50</v>
      </c>
      <c r="W51" s="22" t="s">
        <v>4</v>
      </c>
    </row>
    <row r="52" spans="1:23" ht="21" customHeight="1">
      <c r="A52" s="32">
        <v>164</v>
      </c>
      <c r="B52" s="40" t="s">
        <v>247</v>
      </c>
      <c r="C52" s="40" t="s">
        <v>342</v>
      </c>
      <c r="D52" s="19"/>
      <c r="E52" s="29" t="s">
        <v>428</v>
      </c>
      <c r="F52" s="29">
        <v>56.15</v>
      </c>
      <c r="G52" s="29" t="s">
        <v>83</v>
      </c>
      <c r="H52" s="29" t="s">
        <v>23</v>
      </c>
      <c r="I52" s="27">
        <v>57</v>
      </c>
      <c r="J52" s="27">
        <v>60</v>
      </c>
      <c r="K52" s="27">
        <v>-63</v>
      </c>
      <c r="L52" s="26">
        <v>60</v>
      </c>
      <c r="M52" s="27">
        <v>76</v>
      </c>
      <c r="N52" s="27">
        <v>79</v>
      </c>
      <c r="O52" s="27">
        <v>-81</v>
      </c>
      <c r="P52" s="26">
        <v>79</v>
      </c>
      <c r="Q52" s="25">
        <v>139</v>
      </c>
      <c r="R52" s="38">
        <v>196.62652973015676</v>
      </c>
      <c r="S52" s="39">
        <v>190.1951407703641</v>
      </c>
      <c r="T52" s="44">
        <v>50</v>
      </c>
      <c r="W52" s="22" t="s">
        <v>4</v>
      </c>
    </row>
    <row r="53" spans="1:23" ht="21" customHeight="1">
      <c r="A53" s="32">
        <v>164</v>
      </c>
      <c r="B53" s="40" t="s">
        <v>247</v>
      </c>
      <c r="C53" s="40" t="s">
        <v>342</v>
      </c>
      <c r="D53" s="19"/>
      <c r="E53" s="29" t="s">
        <v>341</v>
      </c>
      <c r="F53" s="29">
        <v>56.15</v>
      </c>
      <c r="G53" s="29" t="s">
        <v>83</v>
      </c>
      <c r="H53" s="29" t="s">
        <v>23</v>
      </c>
      <c r="I53" s="27">
        <v>57</v>
      </c>
      <c r="J53" s="27">
        <v>60</v>
      </c>
      <c r="K53" s="27">
        <v>-63</v>
      </c>
      <c r="L53" s="26">
        <v>60</v>
      </c>
      <c r="M53" s="27">
        <v>76</v>
      </c>
      <c r="N53" s="27">
        <v>79</v>
      </c>
      <c r="O53" s="27">
        <v>-81</v>
      </c>
      <c r="P53" s="26">
        <v>79</v>
      </c>
      <c r="Q53" s="25">
        <v>139</v>
      </c>
      <c r="R53" s="38">
        <v>196.62652973015676</v>
      </c>
      <c r="S53" s="39">
        <v>190.1951407703641</v>
      </c>
      <c r="T53" s="44">
        <v>50</v>
      </c>
      <c r="W53" s="22" t="s">
        <v>4</v>
      </c>
    </row>
    <row r="54" spans="1:23" ht="21" customHeight="1">
      <c r="A54" s="32">
        <v>71</v>
      </c>
      <c r="B54" s="40" t="s">
        <v>494</v>
      </c>
      <c r="C54" s="40" t="s">
        <v>495</v>
      </c>
      <c r="D54" s="19"/>
      <c r="E54" s="29" t="s">
        <v>493</v>
      </c>
      <c r="F54" s="29">
        <v>86.55</v>
      </c>
      <c r="G54" s="29" t="s">
        <v>37</v>
      </c>
      <c r="H54" s="29" t="s">
        <v>246</v>
      </c>
      <c r="I54" s="27">
        <v>74</v>
      </c>
      <c r="J54" s="27">
        <v>-77</v>
      </c>
      <c r="K54" s="27">
        <v>-78</v>
      </c>
      <c r="L54" s="26">
        <v>74</v>
      </c>
      <c r="M54" s="27">
        <v>90</v>
      </c>
      <c r="N54" s="27">
        <v>95</v>
      </c>
      <c r="O54" s="27">
        <v>101</v>
      </c>
      <c r="P54" s="26">
        <v>101</v>
      </c>
      <c r="Q54" s="25">
        <v>175</v>
      </c>
      <c r="R54" s="38">
        <v>195.909684406628</v>
      </c>
      <c r="S54" s="39">
        <v>195.51279805619922</v>
      </c>
      <c r="T54" s="44">
        <v>51</v>
      </c>
      <c r="W54" s="22" t="s">
        <v>4</v>
      </c>
    </row>
    <row r="55" spans="1:23" ht="21" customHeight="1">
      <c r="A55" s="32">
        <v>124</v>
      </c>
      <c r="B55" s="40" t="s">
        <v>461</v>
      </c>
      <c r="C55" s="40" t="s">
        <v>462</v>
      </c>
      <c r="D55" s="19"/>
      <c r="E55" s="29" t="s">
        <v>456</v>
      </c>
      <c r="F55" s="29">
        <v>58.75</v>
      </c>
      <c r="G55" s="29" t="s">
        <v>31</v>
      </c>
      <c r="H55" s="29" t="s">
        <v>246</v>
      </c>
      <c r="I55" s="27">
        <v>59</v>
      </c>
      <c r="J55" s="27">
        <v>62</v>
      </c>
      <c r="K55" s="27">
        <v>-65</v>
      </c>
      <c r="L55" s="26">
        <v>62</v>
      </c>
      <c r="M55" s="27">
        <v>79</v>
      </c>
      <c r="N55" s="27">
        <v>-83</v>
      </c>
      <c r="O55" s="27">
        <v>-83</v>
      </c>
      <c r="P55" s="26">
        <v>79</v>
      </c>
      <c r="Q55" s="25">
        <v>141</v>
      </c>
      <c r="R55" s="38">
        <v>193.47010920540637</v>
      </c>
      <c r="S55" s="39">
        <v>192.93176150087294</v>
      </c>
      <c r="T55" s="44">
        <v>52</v>
      </c>
      <c r="W55" s="22" t="s">
        <v>4</v>
      </c>
    </row>
    <row r="56" spans="1:23" ht="21" customHeight="1">
      <c r="A56" s="32">
        <v>100</v>
      </c>
      <c r="B56" s="40" t="s">
        <v>436</v>
      </c>
      <c r="C56" s="40" t="s">
        <v>437</v>
      </c>
      <c r="D56" s="19"/>
      <c r="E56" s="29" t="s">
        <v>434</v>
      </c>
      <c r="F56" s="29">
        <v>70.55</v>
      </c>
      <c r="G56" s="29" t="s">
        <v>77</v>
      </c>
      <c r="H56" s="29" t="s">
        <v>186</v>
      </c>
      <c r="I56" s="27">
        <v>68</v>
      </c>
      <c r="J56" s="27">
        <v>-71</v>
      </c>
      <c r="K56" s="27">
        <v>71</v>
      </c>
      <c r="L56" s="26">
        <v>71</v>
      </c>
      <c r="M56" s="27">
        <v>-85</v>
      </c>
      <c r="N56" s="27">
        <v>85</v>
      </c>
      <c r="O56" s="27">
        <v>-90</v>
      </c>
      <c r="P56" s="26">
        <v>85</v>
      </c>
      <c r="Q56" s="25">
        <v>156</v>
      </c>
      <c r="R56" s="38">
        <v>191.96186852387524</v>
      </c>
      <c r="S56" s="39">
        <v>191.31562100868462</v>
      </c>
      <c r="T56" s="44">
        <v>53</v>
      </c>
      <c r="W56" s="22" t="s">
        <v>4</v>
      </c>
    </row>
    <row r="57" spans="1:23" ht="21" customHeight="1">
      <c r="A57" s="32">
        <v>146</v>
      </c>
      <c r="B57" s="40" t="s">
        <v>420</v>
      </c>
      <c r="C57" s="40" t="s">
        <v>421</v>
      </c>
      <c r="D57" s="19"/>
      <c r="E57" s="29" t="s">
        <v>419</v>
      </c>
      <c r="F57" s="29">
        <v>48.75</v>
      </c>
      <c r="G57" s="29" t="s">
        <v>37</v>
      </c>
      <c r="H57" s="29" t="s">
        <v>186</v>
      </c>
      <c r="I57" s="27">
        <v>51</v>
      </c>
      <c r="J57" s="27">
        <v>54</v>
      </c>
      <c r="K57" s="27">
        <v>-56</v>
      </c>
      <c r="L57" s="26">
        <v>54</v>
      </c>
      <c r="M57" s="27">
        <v>-66</v>
      </c>
      <c r="N57" s="27">
        <v>66</v>
      </c>
      <c r="O57" s="27">
        <v>68</v>
      </c>
      <c r="P57" s="26">
        <v>68</v>
      </c>
      <c r="Q57" s="25">
        <v>122</v>
      </c>
      <c r="R57" s="38">
        <v>191.52036954544636</v>
      </c>
      <c r="S57" s="39">
        <v>190.7543899008013</v>
      </c>
      <c r="T57" s="44">
        <v>54</v>
      </c>
      <c r="W57" s="22" t="s">
        <v>4</v>
      </c>
    </row>
    <row r="58" spans="1:23" ht="21" customHeight="1">
      <c r="A58" s="32">
        <v>92</v>
      </c>
      <c r="B58" s="40" t="s">
        <v>463</v>
      </c>
      <c r="C58" s="40" t="s">
        <v>418</v>
      </c>
      <c r="D58" s="19"/>
      <c r="E58" s="29" t="s">
        <v>456</v>
      </c>
      <c r="F58" s="29">
        <v>56.35</v>
      </c>
      <c r="G58" s="29" t="s">
        <v>41</v>
      </c>
      <c r="H58" s="29" t="s">
        <v>259</v>
      </c>
      <c r="I58" s="27">
        <v>54</v>
      </c>
      <c r="J58" s="27">
        <v>57</v>
      </c>
      <c r="K58" s="27">
        <v>60</v>
      </c>
      <c r="L58" s="26">
        <v>60</v>
      </c>
      <c r="M58" s="27">
        <v>70</v>
      </c>
      <c r="N58" s="27">
        <v>73</v>
      </c>
      <c r="O58" s="27">
        <v>75</v>
      </c>
      <c r="P58" s="26">
        <v>75</v>
      </c>
      <c r="Q58" s="25">
        <v>135</v>
      </c>
      <c r="R58" s="38">
        <v>190.5020451452517</v>
      </c>
      <c r="S58" s="39">
        <v>184.7218993093464</v>
      </c>
      <c r="T58" s="44">
        <v>55</v>
      </c>
      <c r="W58" s="22" t="s">
        <v>4</v>
      </c>
    </row>
    <row r="59" spans="1:23" ht="21" customHeight="1">
      <c r="A59" s="32">
        <v>14</v>
      </c>
      <c r="B59" s="40" t="s">
        <v>408</v>
      </c>
      <c r="C59" s="40" t="s">
        <v>409</v>
      </c>
      <c r="D59" s="19"/>
      <c r="E59" s="29" t="s">
        <v>407</v>
      </c>
      <c r="F59" s="29">
        <v>71.25</v>
      </c>
      <c r="G59" s="29" t="s">
        <v>381</v>
      </c>
      <c r="H59" s="29" t="s">
        <v>121</v>
      </c>
      <c r="I59" s="27">
        <v>59</v>
      </c>
      <c r="J59" s="27">
        <v>62</v>
      </c>
      <c r="K59" s="27">
        <v>64</v>
      </c>
      <c r="L59" s="26">
        <v>64</v>
      </c>
      <c r="M59" s="27">
        <v>82</v>
      </c>
      <c r="N59" s="27">
        <v>85</v>
      </c>
      <c r="O59" s="27">
        <v>90</v>
      </c>
      <c r="P59" s="26">
        <v>90</v>
      </c>
      <c r="Q59" s="25">
        <v>154</v>
      </c>
      <c r="R59" s="38">
        <v>188.51333636854756</v>
      </c>
      <c r="S59" s="39">
        <v>182.48321379587154</v>
      </c>
      <c r="T59" s="44">
        <v>57</v>
      </c>
      <c r="W59" s="22" t="s">
        <v>4</v>
      </c>
    </row>
    <row r="60" spans="1:23" ht="21" customHeight="1">
      <c r="A60" s="32">
        <v>14</v>
      </c>
      <c r="B60" s="40" t="s">
        <v>408</v>
      </c>
      <c r="C60" s="40" t="s">
        <v>409</v>
      </c>
      <c r="D60" s="19"/>
      <c r="E60" s="29" t="s">
        <v>440</v>
      </c>
      <c r="F60" s="29">
        <v>71.25</v>
      </c>
      <c r="G60" s="29" t="s">
        <v>381</v>
      </c>
      <c r="H60" s="29" t="s">
        <v>121</v>
      </c>
      <c r="I60" s="27">
        <v>59</v>
      </c>
      <c r="J60" s="27">
        <v>62</v>
      </c>
      <c r="K60" s="27">
        <v>64</v>
      </c>
      <c r="L60" s="26">
        <v>64</v>
      </c>
      <c r="M60" s="27">
        <v>82</v>
      </c>
      <c r="N60" s="27">
        <v>85</v>
      </c>
      <c r="O60" s="27">
        <v>90</v>
      </c>
      <c r="P60" s="26">
        <v>90</v>
      </c>
      <c r="Q60" s="25">
        <v>154</v>
      </c>
      <c r="R60" s="38">
        <v>188.51333636854756</v>
      </c>
      <c r="S60" s="39">
        <v>182.48321379587154</v>
      </c>
      <c r="T60" s="44">
        <v>57</v>
      </c>
      <c r="W60" s="22" t="s">
        <v>4</v>
      </c>
    </row>
    <row r="61" spans="1:23" ht="21" customHeight="1">
      <c r="A61" s="32">
        <v>184</v>
      </c>
      <c r="B61" s="40" t="s">
        <v>323</v>
      </c>
      <c r="C61" s="40" t="s">
        <v>324</v>
      </c>
      <c r="D61" s="19"/>
      <c r="E61" s="29" t="s">
        <v>372</v>
      </c>
      <c r="F61" s="29">
        <v>45</v>
      </c>
      <c r="G61" s="29" t="s">
        <v>45</v>
      </c>
      <c r="H61" s="29" t="s">
        <v>23</v>
      </c>
      <c r="I61" s="27">
        <v>43</v>
      </c>
      <c r="J61" s="27">
        <v>47</v>
      </c>
      <c r="K61" s="27">
        <v>-49</v>
      </c>
      <c r="L61" s="26">
        <v>47</v>
      </c>
      <c r="M61" s="27">
        <v>60</v>
      </c>
      <c r="N61" s="27">
        <v>64</v>
      </c>
      <c r="O61" s="27">
        <v>-65</v>
      </c>
      <c r="P61" s="26">
        <v>64</v>
      </c>
      <c r="Q61" s="25">
        <v>111</v>
      </c>
      <c r="R61" s="38">
        <v>185.96221309013922</v>
      </c>
      <c r="S61" s="39">
        <v>185.96221309013922</v>
      </c>
      <c r="T61" s="44">
        <v>-1</v>
      </c>
      <c r="W61" s="22" t="s">
        <v>4</v>
      </c>
    </row>
    <row r="62" spans="1:23" ht="21" customHeight="1">
      <c r="A62" s="32">
        <v>184</v>
      </c>
      <c r="B62" s="40" t="s">
        <v>323</v>
      </c>
      <c r="C62" s="40" t="s">
        <v>324</v>
      </c>
      <c r="D62" s="19"/>
      <c r="E62" s="29" t="s">
        <v>322</v>
      </c>
      <c r="F62" s="29">
        <v>45</v>
      </c>
      <c r="G62" s="29" t="s">
        <v>45</v>
      </c>
      <c r="H62" s="29" t="s">
        <v>23</v>
      </c>
      <c r="I62" s="27">
        <v>43</v>
      </c>
      <c r="J62" s="27">
        <v>47</v>
      </c>
      <c r="K62" s="27">
        <v>-49</v>
      </c>
      <c r="L62" s="26">
        <v>47</v>
      </c>
      <c r="M62" s="27">
        <v>60</v>
      </c>
      <c r="N62" s="27">
        <v>64</v>
      </c>
      <c r="O62" s="27">
        <v>-65</v>
      </c>
      <c r="P62" s="26">
        <v>64</v>
      </c>
      <c r="Q62" s="25">
        <v>111</v>
      </c>
      <c r="R62" s="38">
        <v>185.96221309013922</v>
      </c>
      <c r="S62" s="39">
        <v>185.96221309013922</v>
      </c>
      <c r="T62" s="44">
        <v>-1</v>
      </c>
      <c r="W62" s="22" t="s">
        <v>4</v>
      </c>
    </row>
    <row r="63" spans="1:23" ht="21" customHeight="1">
      <c r="A63" s="32">
        <v>140</v>
      </c>
      <c r="B63" s="40" t="s">
        <v>320</v>
      </c>
      <c r="C63" s="40" t="s">
        <v>321</v>
      </c>
      <c r="D63" s="19"/>
      <c r="E63" s="29" t="s">
        <v>371</v>
      </c>
      <c r="F63" s="29">
        <v>38.6</v>
      </c>
      <c r="G63" s="29" t="s">
        <v>83</v>
      </c>
      <c r="H63" s="29" t="s">
        <v>28</v>
      </c>
      <c r="I63" s="27">
        <v>37</v>
      </c>
      <c r="J63" s="27">
        <v>40</v>
      </c>
      <c r="K63" s="27">
        <v>43</v>
      </c>
      <c r="L63" s="26">
        <v>43</v>
      </c>
      <c r="M63" s="27">
        <v>48</v>
      </c>
      <c r="N63" s="27">
        <v>51</v>
      </c>
      <c r="O63" s="27">
        <v>53</v>
      </c>
      <c r="P63" s="26">
        <v>53</v>
      </c>
      <c r="Q63" s="25">
        <v>96</v>
      </c>
      <c r="R63" s="38">
        <v>184.42792129043949</v>
      </c>
      <c r="S63" s="39">
        <v>160.83218429417445</v>
      </c>
      <c r="T63" s="44">
        <v>59</v>
      </c>
      <c r="W63" s="22" t="s">
        <v>4</v>
      </c>
    </row>
    <row r="64" spans="1:23" ht="21" customHeight="1">
      <c r="A64" s="32">
        <v>140</v>
      </c>
      <c r="B64" s="40" t="s">
        <v>320</v>
      </c>
      <c r="C64" s="40" t="s">
        <v>321</v>
      </c>
      <c r="D64" s="19"/>
      <c r="E64" s="29" t="s">
        <v>319</v>
      </c>
      <c r="F64" s="29">
        <v>38.6</v>
      </c>
      <c r="G64" s="29" t="s">
        <v>83</v>
      </c>
      <c r="H64" s="29" t="s">
        <v>28</v>
      </c>
      <c r="I64" s="27">
        <v>37</v>
      </c>
      <c r="J64" s="27">
        <v>40</v>
      </c>
      <c r="K64" s="27">
        <v>43</v>
      </c>
      <c r="L64" s="26">
        <v>43</v>
      </c>
      <c r="M64" s="27">
        <v>48</v>
      </c>
      <c r="N64" s="27">
        <v>51</v>
      </c>
      <c r="O64" s="27">
        <v>53</v>
      </c>
      <c r="P64" s="26">
        <v>53</v>
      </c>
      <c r="Q64" s="25">
        <v>96</v>
      </c>
      <c r="R64" s="38">
        <v>184.42792129043949</v>
      </c>
      <c r="S64" s="39">
        <v>160.83218429417445</v>
      </c>
      <c r="T64" s="44">
        <v>59</v>
      </c>
      <c r="W64" s="22" t="s">
        <v>4</v>
      </c>
    </row>
    <row r="65" spans="1:23" ht="21" customHeight="1">
      <c r="A65" s="32">
        <v>201</v>
      </c>
      <c r="B65" s="40" t="s">
        <v>482</v>
      </c>
      <c r="C65" s="40" t="s">
        <v>343</v>
      </c>
      <c r="D65" s="19"/>
      <c r="E65" s="29" t="s">
        <v>478</v>
      </c>
      <c r="F65" s="29">
        <v>65.05</v>
      </c>
      <c r="G65" s="29" t="s">
        <v>290</v>
      </c>
      <c r="H65" s="29" t="s">
        <v>473</v>
      </c>
      <c r="I65" s="27">
        <v>62</v>
      </c>
      <c r="J65" s="27">
        <v>65</v>
      </c>
      <c r="K65" s="27">
        <v>-68</v>
      </c>
      <c r="L65" s="26">
        <v>65</v>
      </c>
      <c r="M65" s="27">
        <v>-78</v>
      </c>
      <c r="N65" s="27">
        <v>78</v>
      </c>
      <c r="O65" s="27">
        <v>-81</v>
      </c>
      <c r="P65" s="26">
        <v>78</v>
      </c>
      <c r="Q65" s="25">
        <v>143</v>
      </c>
      <c r="R65" s="38">
        <v>184.15199018182275</v>
      </c>
      <c r="S65" s="39">
        <v>175.37265259129424</v>
      </c>
      <c r="T65" s="44">
        <v>60</v>
      </c>
      <c r="W65" s="22" t="s">
        <v>4</v>
      </c>
    </row>
    <row r="66" spans="1:23" ht="21" customHeight="1">
      <c r="A66" s="32">
        <v>75</v>
      </c>
      <c r="B66" s="40" t="s">
        <v>480</v>
      </c>
      <c r="C66" s="40" t="s">
        <v>481</v>
      </c>
      <c r="D66" s="19"/>
      <c r="E66" s="29" t="s">
        <v>478</v>
      </c>
      <c r="F66" s="29">
        <v>68.75</v>
      </c>
      <c r="G66" s="29" t="s">
        <v>37</v>
      </c>
      <c r="H66" s="29" t="s">
        <v>467</v>
      </c>
      <c r="I66" s="27">
        <v>65</v>
      </c>
      <c r="J66" s="27">
        <v>-68</v>
      </c>
      <c r="K66" s="27">
        <v>-68</v>
      </c>
      <c r="L66" s="26">
        <v>65</v>
      </c>
      <c r="M66" s="27">
        <v>79</v>
      </c>
      <c r="N66" s="27">
        <v>82</v>
      </c>
      <c r="O66" s="27">
        <v>-84</v>
      </c>
      <c r="P66" s="26">
        <v>82</v>
      </c>
      <c r="Q66" s="25">
        <v>147</v>
      </c>
      <c r="R66" s="38">
        <v>183.4358974635364</v>
      </c>
      <c r="S66" s="39">
        <v>180.27818133510667</v>
      </c>
      <c r="T66" s="44">
        <v>61</v>
      </c>
      <c r="W66" s="22" t="s">
        <v>4</v>
      </c>
    </row>
    <row r="67" spans="1:23" ht="21" customHeight="1">
      <c r="A67" s="32">
        <v>142</v>
      </c>
      <c r="B67" s="40" t="s">
        <v>488</v>
      </c>
      <c r="C67" s="40" t="s">
        <v>489</v>
      </c>
      <c r="D67" s="19"/>
      <c r="E67" s="29" t="s">
        <v>485</v>
      </c>
      <c r="F67" s="29">
        <v>75.3</v>
      </c>
      <c r="G67" s="29" t="s">
        <v>37</v>
      </c>
      <c r="H67" s="29" t="s">
        <v>467</v>
      </c>
      <c r="I67" s="27">
        <v>65</v>
      </c>
      <c r="J67" s="27">
        <v>69</v>
      </c>
      <c r="K67" s="27">
        <v>-73</v>
      </c>
      <c r="L67" s="26">
        <v>69</v>
      </c>
      <c r="M67" s="27">
        <v>80</v>
      </c>
      <c r="N67" s="27">
        <v>85</v>
      </c>
      <c r="O67" s="27">
        <v>-90</v>
      </c>
      <c r="P67" s="26">
        <v>85</v>
      </c>
      <c r="Q67" s="25">
        <v>154</v>
      </c>
      <c r="R67" s="38">
        <v>183.30373667100454</v>
      </c>
      <c r="S67" s="39">
        <v>182.48321379587154</v>
      </c>
      <c r="T67" s="44">
        <v>62</v>
      </c>
      <c r="W67" s="22" t="s">
        <v>4</v>
      </c>
    </row>
    <row r="68" spans="1:23" ht="21" customHeight="1">
      <c r="A68" s="32">
        <v>33</v>
      </c>
      <c r="B68" s="40" t="s">
        <v>394</v>
      </c>
      <c r="C68" s="40" t="s">
        <v>395</v>
      </c>
      <c r="D68" s="19"/>
      <c r="E68" s="29" t="s">
        <v>389</v>
      </c>
      <c r="F68" s="29">
        <v>60.65</v>
      </c>
      <c r="G68" s="29" t="s">
        <v>381</v>
      </c>
      <c r="H68" s="29" t="s">
        <v>121</v>
      </c>
      <c r="I68" s="27">
        <v>56</v>
      </c>
      <c r="J68" s="27">
        <v>59</v>
      </c>
      <c r="K68" s="27">
        <v>62</v>
      </c>
      <c r="L68" s="26">
        <v>62</v>
      </c>
      <c r="M68" s="27">
        <v>70</v>
      </c>
      <c r="N68" s="27">
        <v>74</v>
      </c>
      <c r="O68" s="27">
        <v>-78</v>
      </c>
      <c r="P68" s="26">
        <v>74</v>
      </c>
      <c r="Q68" s="25">
        <v>136</v>
      </c>
      <c r="R68" s="38">
        <v>182.80716378664346</v>
      </c>
      <c r="S68" s="39">
        <v>176.83751254370367</v>
      </c>
      <c r="T68" s="44">
        <v>63</v>
      </c>
      <c r="W68" s="22" t="s">
        <v>4</v>
      </c>
    </row>
    <row r="69" spans="1:23" ht="21" customHeight="1">
      <c r="A69" s="32">
        <v>152</v>
      </c>
      <c r="B69" s="40" t="s">
        <v>497</v>
      </c>
      <c r="C69" s="40" t="s">
        <v>498</v>
      </c>
      <c r="D69" s="19"/>
      <c r="E69" s="29" t="s">
        <v>496</v>
      </c>
      <c r="F69" s="29">
        <v>95.35</v>
      </c>
      <c r="G69" s="29" t="s">
        <v>37</v>
      </c>
      <c r="H69" s="29" t="s">
        <v>473</v>
      </c>
      <c r="I69" s="27">
        <v>73</v>
      </c>
      <c r="J69" s="27">
        <v>76</v>
      </c>
      <c r="K69" s="27">
        <v>80</v>
      </c>
      <c r="L69" s="26">
        <v>80</v>
      </c>
      <c r="M69" s="27">
        <v>85</v>
      </c>
      <c r="N69" s="27">
        <v>89</v>
      </c>
      <c r="O69" s="27">
        <v>-91</v>
      </c>
      <c r="P69" s="26">
        <v>89</v>
      </c>
      <c r="Q69" s="25">
        <v>169</v>
      </c>
      <c r="R69" s="38">
        <v>182.71609209614746</v>
      </c>
      <c r="S69" s="39">
        <v>169</v>
      </c>
      <c r="T69" s="44">
        <v>64</v>
      </c>
      <c r="W69" s="22" t="s">
        <v>4</v>
      </c>
    </row>
    <row r="70" spans="1:23" ht="21" customHeight="1">
      <c r="A70" s="32">
        <v>138</v>
      </c>
      <c r="B70" s="40" t="s">
        <v>422</v>
      </c>
      <c r="C70" s="40" t="s">
        <v>423</v>
      </c>
      <c r="D70" s="19"/>
      <c r="E70" s="29" t="s">
        <v>419</v>
      </c>
      <c r="F70" s="29">
        <v>47.85</v>
      </c>
      <c r="G70" s="29" t="s">
        <v>99</v>
      </c>
      <c r="H70" s="29" t="s">
        <v>194</v>
      </c>
      <c r="I70" s="27">
        <v>-48</v>
      </c>
      <c r="J70" s="27">
        <v>48</v>
      </c>
      <c r="K70" s="27">
        <v>-52</v>
      </c>
      <c r="L70" s="26">
        <v>48</v>
      </c>
      <c r="M70" s="27">
        <v>61</v>
      </c>
      <c r="N70" s="27">
        <v>65</v>
      </c>
      <c r="O70" s="27">
        <v>-70</v>
      </c>
      <c r="P70" s="26">
        <v>65</v>
      </c>
      <c r="Q70" s="25">
        <v>113</v>
      </c>
      <c r="R70" s="38">
        <v>180.02780270717543</v>
      </c>
      <c r="S70" s="39">
        <v>176.6823447441848</v>
      </c>
      <c r="T70" s="44">
        <v>65</v>
      </c>
      <c r="W70" s="22" t="s">
        <v>4</v>
      </c>
    </row>
    <row r="71" spans="1:23" ht="21" customHeight="1">
      <c r="A71" s="32">
        <v>172</v>
      </c>
      <c r="B71" s="40" t="s">
        <v>105</v>
      </c>
      <c r="C71" s="40" t="s">
        <v>414</v>
      </c>
      <c r="D71" s="19"/>
      <c r="E71" s="29" t="s">
        <v>413</v>
      </c>
      <c r="F71" s="29">
        <v>111.4</v>
      </c>
      <c r="G71" s="29" t="s">
        <v>107</v>
      </c>
      <c r="H71" s="29" t="s">
        <v>116</v>
      </c>
      <c r="I71" s="27">
        <v>75</v>
      </c>
      <c r="J71" s="27">
        <v>78</v>
      </c>
      <c r="K71" s="27">
        <v>82</v>
      </c>
      <c r="L71" s="26">
        <v>82</v>
      </c>
      <c r="M71" s="27">
        <v>-90</v>
      </c>
      <c r="N71" s="27">
        <v>90</v>
      </c>
      <c r="O71" s="27">
        <v>-100</v>
      </c>
      <c r="P71" s="26">
        <v>90</v>
      </c>
      <c r="Q71" s="25">
        <v>172</v>
      </c>
      <c r="R71" s="38">
        <v>178.21434186516325</v>
      </c>
      <c r="S71" s="39">
        <v>172</v>
      </c>
      <c r="T71" s="44">
        <v>67</v>
      </c>
      <c r="W71" s="22" t="s">
        <v>4</v>
      </c>
    </row>
    <row r="72" spans="1:23" ht="21" customHeight="1">
      <c r="A72" s="32">
        <v>172</v>
      </c>
      <c r="B72" s="40" t="s">
        <v>105</v>
      </c>
      <c r="C72" s="40" t="s">
        <v>414</v>
      </c>
      <c r="D72" s="19"/>
      <c r="E72" s="29" t="s">
        <v>444</v>
      </c>
      <c r="F72" s="29">
        <v>111.4</v>
      </c>
      <c r="G72" s="29" t="s">
        <v>107</v>
      </c>
      <c r="H72" s="29" t="s">
        <v>116</v>
      </c>
      <c r="I72" s="27">
        <v>75</v>
      </c>
      <c r="J72" s="27">
        <v>78</v>
      </c>
      <c r="K72" s="27">
        <v>82</v>
      </c>
      <c r="L72" s="26">
        <v>82</v>
      </c>
      <c r="M72" s="27">
        <v>-90</v>
      </c>
      <c r="N72" s="27">
        <v>90</v>
      </c>
      <c r="O72" s="27">
        <v>-100</v>
      </c>
      <c r="P72" s="26">
        <v>90</v>
      </c>
      <c r="Q72" s="25">
        <v>172</v>
      </c>
      <c r="R72" s="38">
        <v>178.21434186516325</v>
      </c>
      <c r="S72" s="39">
        <v>172</v>
      </c>
      <c r="T72" s="44">
        <v>67</v>
      </c>
      <c r="W72" s="22" t="s">
        <v>4</v>
      </c>
    </row>
    <row r="73" spans="1:23" ht="21" customHeight="1">
      <c r="A73" s="32">
        <v>67</v>
      </c>
      <c r="B73" s="40" t="s">
        <v>410</v>
      </c>
      <c r="C73" s="40" t="s">
        <v>411</v>
      </c>
      <c r="D73" s="19"/>
      <c r="E73" s="29" t="s">
        <v>407</v>
      </c>
      <c r="F73" s="29">
        <v>75.2</v>
      </c>
      <c r="G73" s="29" t="s">
        <v>27</v>
      </c>
      <c r="H73" s="29" t="s">
        <v>121</v>
      </c>
      <c r="I73" s="27">
        <v>-61</v>
      </c>
      <c r="J73" s="27">
        <v>63</v>
      </c>
      <c r="K73" s="27">
        <v>65</v>
      </c>
      <c r="L73" s="26">
        <v>65</v>
      </c>
      <c r="M73" s="27">
        <v>80</v>
      </c>
      <c r="N73" s="27">
        <v>83</v>
      </c>
      <c r="O73" s="27">
        <v>-86</v>
      </c>
      <c r="P73" s="26">
        <v>83</v>
      </c>
      <c r="Q73" s="25">
        <v>148</v>
      </c>
      <c r="R73" s="38">
        <v>176.2764193638938</v>
      </c>
      <c r="S73" s="39">
        <v>175.37347819343498</v>
      </c>
      <c r="T73" s="44">
        <v>68</v>
      </c>
      <c r="W73" s="22" t="s">
        <v>4</v>
      </c>
    </row>
    <row r="74" spans="1:23" ht="21" customHeight="1">
      <c r="A74" s="32">
        <v>77</v>
      </c>
      <c r="B74" s="40" t="s">
        <v>438</v>
      </c>
      <c r="C74" s="40" t="s">
        <v>439</v>
      </c>
      <c r="D74" s="19"/>
      <c r="E74" s="29" t="s">
        <v>434</v>
      </c>
      <c r="F74" s="29">
        <v>64.25</v>
      </c>
      <c r="G74" s="29" t="s">
        <v>111</v>
      </c>
      <c r="H74" s="29" t="s">
        <v>183</v>
      </c>
      <c r="I74" s="27">
        <v>-55</v>
      </c>
      <c r="J74" s="27">
        <v>55</v>
      </c>
      <c r="K74" s="27">
        <v>60</v>
      </c>
      <c r="L74" s="26">
        <v>60</v>
      </c>
      <c r="M74" s="27">
        <v>75</v>
      </c>
      <c r="N74" s="27">
        <v>-83</v>
      </c>
      <c r="O74" s="27">
        <v>-83</v>
      </c>
      <c r="P74" s="26">
        <v>75</v>
      </c>
      <c r="Q74" s="25">
        <v>135</v>
      </c>
      <c r="R74" s="38">
        <v>175.12858995804777</v>
      </c>
      <c r="S74" s="39">
        <v>165.5615951036694</v>
      </c>
      <c r="T74" s="44">
        <v>69</v>
      </c>
      <c r="W74" s="22" t="s">
        <v>4</v>
      </c>
    </row>
    <row r="75" spans="1:23" ht="21" customHeight="1">
      <c r="A75" s="32">
        <v>113</v>
      </c>
      <c r="B75" s="40" t="s">
        <v>499</v>
      </c>
      <c r="C75" s="40" t="s">
        <v>500</v>
      </c>
      <c r="D75" s="19"/>
      <c r="E75" s="29" t="s">
        <v>496</v>
      </c>
      <c r="F75" s="29">
        <v>98.3</v>
      </c>
      <c r="G75" s="29" t="s">
        <v>51</v>
      </c>
      <c r="H75" s="29" t="s">
        <v>246</v>
      </c>
      <c r="I75" s="27">
        <v>68</v>
      </c>
      <c r="J75" s="27">
        <v>-71</v>
      </c>
      <c r="K75" s="27">
        <v>72</v>
      </c>
      <c r="L75" s="26">
        <v>72</v>
      </c>
      <c r="M75" s="27">
        <v>-86</v>
      </c>
      <c r="N75" s="27">
        <v>86</v>
      </c>
      <c r="O75" s="27">
        <v>90</v>
      </c>
      <c r="P75" s="26">
        <v>90</v>
      </c>
      <c r="Q75" s="25">
        <v>162</v>
      </c>
      <c r="R75" s="38">
        <v>173.46852809271942</v>
      </c>
      <c r="S75" s="39">
        <v>162</v>
      </c>
      <c r="T75" s="44">
        <v>70</v>
      </c>
      <c r="W75" s="22" t="s">
        <v>4</v>
      </c>
    </row>
    <row r="76" spans="1:23" ht="21" customHeight="1">
      <c r="A76" s="32">
        <v>40</v>
      </c>
      <c r="B76" s="40" t="s">
        <v>405</v>
      </c>
      <c r="C76" s="40" t="s">
        <v>406</v>
      </c>
      <c r="D76" s="19"/>
      <c r="E76" s="29" t="s">
        <v>402</v>
      </c>
      <c r="F76" s="29">
        <v>69.85</v>
      </c>
      <c r="G76" s="29" t="s">
        <v>54</v>
      </c>
      <c r="H76" s="29" t="s">
        <v>121</v>
      </c>
      <c r="I76" s="27">
        <v>56</v>
      </c>
      <c r="J76" s="27">
        <v>60</v>
      </c>
      <c r="K76" s="27">
        <v>-63</v>
      </c>
      <c r="L76" s="26">
        <v>60</v>
      </c>
      <c r="M76" s="27">
        <v>75</v>
      </c>
      <c r="N76" s="27">
        <v>80</v>
      </c>
      <c r="O76" s="27">
        <v>-83</v>
      </c>
      <c r="P76" s="26">
        <v>80</v>
      </c>
      <c r="Q76" s="25">
        <v>140</v>
      </c>
      <c r="R76" s="38">
        <v>173.19662170852047</v>
      </c>
      <c r="S76" s="39">
        <v>171.69350603343491</v>
      </c>
      <c r="T76" s="44">
        <v>71</v>
      </c>
      <c r="W76" s="22" t="s">
        <v>4</v>
      </c>
    </row>
    <row r="77" spans="1:23" ht="21" customHeight="1">
      <c r="A77" s="32">
        <v>13</v>
      </c>
      <c r="B77" s="40" t="s">
        <v>464</v>
      </c>
      <c r="C77" s="40" t="s">
        <v>465</v>
      </c>
      <c r="D77" s="19"/>
      <c r="E77" s="29" t="s">
        <v>456</v>
      </c>
      <c r="F77" s="29">
        <v>59</v>
      </c>
      <c r="G77" s="29" t="s">
        <v>140</v>
      </c>
      <c r="H77" s="29" t="s">
        <v>264</v>
      </c>
      <c r="I77" s="27">
        <v>51</v>
      </c>
      <c r="J77" s="27">
        <v>55</v>
      </c>
      <c r="K77" s="27">
        <v>-58</v>
      </c>
      <c r="L77" s="26">
        <v>55</v>
      </c>
      <c r="M77" s="27">
        <v>67</v>
      </c>
      <c r="N77" s="27">
        <v>70</v>
      </c>
      <c r="O77" s="27">
        <v>-73</v>
      </c>
      <c r="P77" s="26">
        <v>70</v>
      </c>
      <c r="Q77" s="25">
        <v>125</v>
      </c>
      <c r="R77" s="38">
        <v>171.03879565680225</v>
      </c>
      <c r="S77" s="39">
        <v>171.03879565680225</v>
      </c>
      <c r="T77" s="44">
        <v>-1</v>
      </c>
      <c r="W77" s="22" t="s">
        <v>4</v>
      </c>
    </row>
    <row r="78" spans="1:23" ht="21" customHeight="1">
      <c r="A78" s="32">
        <v>84</v>
      </c>
      <c r="B78" s="40" t="s">
        <v>396</v>
      </c>
      <c r="C78" s="40" t="s">
        <v>397</v>
      </c>
      <c r="D78" s="19"/>
      <c r="E78" s="29" t="s">
        <v>389</v>
      </c>
      <c r="F78" s="29">
        <v>63.1</v>
      </c>
      <c r="G78" s="29" t="s">
        <v>99</v>
      </c>
      <c r="H78" s="29" t="s">
        <v>121</v>
      </c>
      <c r="I78" s="27">
        <v>-55</v>
      </c>
      <c r="J78" s="27">
        <v>56</v>
      </c>
      <c r="K78" s="27">
        <v>60</v>
      </c>
      <c r="L78" s="26">
        <v>60</v>
      </c>
      <c r="M78" s="27">
        <v>70</v>
      </c>
      <c r="N78" s="27">
        <v>-74</v>
      </c>
      <c r="O78" s="27">
        <v>-74</v>
      </c>
      <c r="P78" s="26">
        <v>70</v>
      </c>
      <c r="Q78" s="25">
        <v>130</v>
      </c>
      <c r="R78" s="38">
        <v>170.4879858666818</v>
      </c>
      <c r="S78" s="39">
        <v>169.03585757854026</v>
      </c>
      <c r="T78" s="44">
        <v>72</v>
      </c>
      <c r="W78" s="22" t="s">
        <v>4</v>
      </c>
    </row>
    <row r="79" spans="1:23" ht="21" customHeight="1">
      <c r="A79" s="32">
        <v>132</v>
      </c>
      <c r="B79" s="40" t="s">
        <v>415</v>
      </c>
      <c r="C79" s="40" t="s">
        <v>416</v>
      </c>
      <c r="D79" s="19"/>
      <c r="E79" s="29" t="s">
        <v>413</v>
      </c>
      <c r="F79" s="29">
        <v>95.4</v>
      </c>
      <c r="G79" s="29" t="s">
        <v>178</v>
      </c>
      <c r="H79" s="29" t="s">
        <v>121</v>
      </c>
      <c r="I79" s="27">
        <v>69</v>
      </c>
      <c r="J79" s="27">
        <v>71</v>
      </c>
      <c r="K79" s="27">
        <v>-76</v>
      </c>
      <c r="L79" s="26">
        <v>71</v>
      </c>
      <c r="M79" s="27">
        <v>77</v>
      </c>
      <c r="N79" s="27">
        <v>82</v>
      </c>
      <c r="O79" s="27">
        <v>84</v>
      </c>
      <c r="P79" s="26">
        <v>84</v>
      </c>
      <c r="Q79" s="25">
        <v>155</v>
      </c>
      <c r="R79" s="38">
        <v>167.5511705819068</v>
      </c>
      <c r="S79" s="39">
        <v>155</v>
      </c>
      <c r="T79" s="44">
        <v>73</v>
      </c>
      <c r="W79" s="22" t="s">
        <v>4</v>
      </c>
    </row>
    <row r="80" spans="1:23" ht="21" customHeight="1">
      <c r="A80" s="32">
        <v>185</v>
      </c>
      <c r="B80" s="40" t="s">
        <v>501</v>
      </c>
      <c r="C80" s="40" t="s">
        <v>502</v>
      </c>
      <c r="D80" s="19"/>
      <c r="E80" s="29" t="s">
        <v>496</v>
      </c>
      <c r="F80" s="29">
        <v>101.4</v>
      </c>
      <c r="G80" s="29" t="s">
        <v>208</v>
      </c>
      <c r="H80" s="29" t="s">
        <v>233</v>
      </c>
      <c r="I80" s="27">
        <v>69</v>
      </c>
      <c r="J80" s="27">
        <v>-74</v>
      </c>
      <c r="K80" s="27">
        <v>-75</v>
      </c>
      <c r="L80" s="26">
        <v>69</v>
      </c>
      <c r="M80" s="27">
        <v>82</v>
      </c>
      <c r="N80" s="27">
        <v>-86</v>
      </c>
      <c r="O80" s="27">
        <v>88</v>
      </c>
      <c r="P80" s="26">
        <v>88</v>
      </c>
      <c r="Q80" s="25">
        <v>157</v>
      </c>
      <c r="R80" s="38">
        <v>166.58077707767018</v>
      </c>
      <c r="S80" s="39">
        <v>157</v>
      </c>
      <c r="T80" s="44">
        <v>74</v>
      </c>
      <c r="W80" s="22" t="s">
        <v>4</v>
      </c>
    </row>
    <row r="81" spans="1:23" ht="21" customHeight="1">
      <c r="A81" s="32">
        <v>105</v>
      </c>
      <c r="B81" s="40" t="s">
        <v>358</v>
      </c>
      <c r="C81" s="40" t="s">
        <v>359</v>
      </c>
      <c r="D81" s="19"/>
      <c r="E81" s="29" t="s">
        <v>357</v>
      </c>
      <c r="F81" s="29">
        <v>69.15</v>
      </c>
      <c r="G81" s="29" t="s">
        <v>92</v>
      </c>
      <c r="H81" s="29" t="s">
        <v>23</v>
      </c>
      <c r="I81" s="27">
        <v>53</v>
      </c>
      <c r="J81" s="27">
        <v>56</v>
      </c>
      <c r="K81" s="27">
        <v>-59</v>
      </c>
      <c r="L81" s="26">
        <v>56</v>
      </c>
      <c r="M81" s="27">
        <v>73</v>
      </c>
      <c r="N81" s="27">
        <v>76</v>
      </c>
      <c r="O81" s="27">
        <v>-80</v>
      </c>
      <c r="P81" s="26">
        <v>76</v>
      </c>
      <c r="Q81" s="25">
        <v>132</v>
      </c>
      <c r="R81" s="38">
        <v>164.1949013097814</v>
      </c>
      <c r="S81" s="39">
        <v>161.88244854581006</v>
      </c>
      <c r="T81" s="44">
        <v>75</v>
      </c>
      <c r="W81" s="22" t="s">
        <v>4</v>
      </c>
    </row>
    <row r="82" spans="1:23" ht="21" customHeight="1">
      <c r="A82" s="32">
        <v>89</v>
      </c>
      <c r="B82" s="40" t="s">
        <v>445</v>
      </c>
      <c r="C82" s="40" t="s">
        <v>446</v>
      </c>
      <c r="D82" s="19"/>
      <c r="E82" s="29" t="s">
        <v>444</v>
      </c>
      <c r="F82" s="29">
        <v>116.8</v>
      </c>
      <c r="G82" s="29" t="s">
        <v>107</v>
      </c>
      <c r="H82" s="29" t="s">
        <v>183</v>
      </c>
      <c r="I82" s="27">
        <v>72</v>
      </c>
      <c r="J82" s="27">
        <v>75</v>
      </c>
      <c r="K82" s="27">
        <v>79</v>
      </c>
      <c r="L82" s="26">
        <v>79</v>
      </c>
      <c r="M82" s="27">
        <v>81</v>
      </c>
      <c r="N82" s="27">
        <v>-85</v>
      </c>
      <c r="O82" s="27">
        <v>-90</v>
      </c>
      <c r="P82" s="26">
        <v>81</v>
      </c>
      <c r="Q82" s="25">
        <v>160</v>
      </c>
      <c r="R82" s="38">
        <v>164.1868257139799</v>
      </c>
      <c r="S82" s="39">
        <v>160</v>
      </c>
      <c r="T82" s="44">
        <v>76</v>
      </c>
      <c r="W82" s="22" t="s">
        <v>4</v>
      </c>
    </row>
    <row r="83" spans="1:23" ht="21" customHeight="1">
      <c r="A83" s="32">
        <v>188</v>
      </c>
      <c r="B83" s="40" t="s">
        <v>331</v>
      </c>
      <c r="C83" s="40" t="s">
        <v>332</v>
      </c>
      <c r="D83" s="19"/>
      <c r="E83" s="29" t="s">
        <v>327</v>
      </c>
      <c r="F83" s="29">
        <v>49</v>
      </c>
      <c r="G83" s="29" t="s">
        <v>34</v>
      </c>
      <c r="H83" s="29" t="s">
        <v>38</v>
      </c>
      <c r="I83" s="27">
        <v>43</v>
      </c>
      <c r="J83" s="27">
        <v>45</v>
      </c>
      <c r="K83" s="27">
        <v>-48</v>
      </c>
      <c r="L83" s="26">
        <v>45</v>
      </c>
      <c r="M83" s="27">
        <v>58</v>
      </c>
      <c r="N83" s="27">
        <v>60</v>
      </c>
      <c r="O83" s="27">
        <v>-62</v>
      </c>
      <c r="P83" s="26">
        <v>60</v>
      </c>
      <c r="Q83" s="25">
        <v>105</v>
      </c>
      <c r="R83" s="38">
        <v>164.1738601605257</v>
      </c>
      <c r="S83" s="39">
        <v>164.1738601605257</v>
      </c>
      <c r="T83" s="44">
        <v>77</v>
      </c>
      <c r="W83" s="22" t="s">
        <v>4</v>
      </c>
    </row>
    <row r="84" spans="1:23" ht="21" customHeight="1">
      <c r="A84" s="32">
        <v>199</v>
      </c>
      <c r="B84" s="40" t="s">
        <v>483</v>
      </c>
      <c r="C84" s="40" t="s">
        <v>484</v>
      </c>
      <c r="D84" s="19"/>
      <c r="E84" s="29" t="s">
        <v>478</v>
      </c>
      <c r="F84" s="29">
        <v>65.85</v>
      </c>
      <c r="G84" s="29" t="s">
        <v>290</v>
      </c>
      <c r="H84" s="29" t="s">
        <v>246</v>
      </c>
      <c r="I84" s="27">
        <v>58</v>
      </c>
      <c r="J84" s="27">
        <v>-60</v>
      </c>
      <c r="K84" s="27">
        <v>-61</v>
      </c>
      <c r="L84" s="26">
        <v>58</v>
      </c>
      <c r="M84" s="27">
        <v>-67</v>
      </c>
      <c r="N84" s="27">
        <v>67</v>
      </c>
      <c r="O84" s="27">
        <v>70</v>
      </c>
      <c r="P84" s="26">
        <v>70</v>
      </c>
      <c r="Q84" s="25">
        <v>128</v>
      </c>
      <c r="R84" s="38">
        <v>163.66317855363164</v>
      </c>
      <c r="S84" s="39">
        <v>156.97691980199764</v>
      </c>
      <c r="T84" s="44">
        <v>78</v>
      </c>
      <c r="W84" s="22" t="s">
        <v>4</v>
      </c>
    </row>
    <row r="85" spans="1:23" ht="21" customHeight="1">
      <c r="A85" s="32">
        <v>190</v>
      </c>
      <c r="B85" s="40" t="s">
        <v>382</v>
      </c>
      <c r="C85" s="40" t="s">
        <v>383</v>
      </c>
      <c r="D85" s="19"/>
      <c r="E85" s="29" t="s">
        <v>376</v>
      </c>
      <c r="F85" s="29">
        <v>54.05</v>
      </c>
      <c r="G85" s="29" t="s">
        <v>48</v>
      </c>
      <c r="H85" s="29" t="s">
        <v>121</v>
      </c>
      <c r="I85" s="27">
        <v>46</v>
      </c>
      <c r="J85" s="27">
        <v>49</v>
      </c>
      <c r="K85" s="27">
        <v>-52</v>
      </c>
      <c r="L85" s="26">
        <v>49</v>
      </c>
      <c r="M85" s="27">
        <v>56</v>
      </c>
      <c r="N85" s="27">
        <v>59</v>
      </c>
      <c r="O85" s="27">
        <v>63</v>
      </c>
      <c r="P85" s="26">
        <v>63</v>
      </c>
      <c r="Q85" s="25">
        <v>112</v>
      </c>
      <c r="R85" s="38">
        <v>162.72722627581481</v>
      </c>
      <c r="S85" s="39">
        <v>160.730185845943</v>
      </c>
      <c r="T85" s="44">
        <v>79</v>
      </c>
      <c r="W85" s="22" t="s">
        <v>4</v>
      </c>
    </row>
    <row r="86" spans="1:23" ht="21" customHeight="1">
      <c r="A86" s="32">
        <v>11</v>
      </c>
      <c r="B86" s="40" t="s">
        <v>443</v>
      </c>
      <c r="C86" s="40" t="s">
        <v>363</v>
      </c>
      <c r="D86" s="19"/>
      <c r="E86" s="29" t="s">
        <v>442</v>
      </c>
      <c r="F86" s="29">
        <v>80.6</v>
      </c>
      <c r="G86" s="29" t="s">
        <v>354</v>
      </c>
      <c r="H86" s="29" t="s">
        <v>186</v>
      </c>
      <c r="I86" s="27">
        <v>60</v>
      </c>
      <c r="J86" s="27">
        <v>-63</v>
      </c>
      <c r="K86" s="27">
        <v>-63</v>
      </c>
      <c r="L86" s="26">
        <v>60</v>
      </c>
      <c r="M86" s="27">
        <v>78</v>
      </c>
      <c r="N86" s="27">
        <v>81</v>
      </c>
      <c r="O86" s="27">
        <v>-84</v>
      </c>
      <c r="P86" s="26">
        <v>81</v>
      </c>
      <c r="Q86" s="25">
        <v>141</v>
      </c>
      <c r="R86" s="38">
        <v>162.60756518075704</v>
      </c>
      <c r="S86" s="39">
        <v>162.25390209872796</v>
      </c>
      <c r="T86" s="44">
        <v>80</v>
      </c>
      <c r="W86" s="22" t="s">
        <v>4</v>
      </c>
    </row>
    <row r="87" spans="1:23" ht="21" customHeight="1">
      <c r="A87" s="32">
        <v>125</v>
      </c>
      <c r="B87" s="40" t="s">
        <v>214</v>
      </c>
      <c r="C87" s="40" t="s">
        <v>343</v>
      </c>
      <c r="D87" s="19"/>
      <c r="E87" s="29" t="s">
        <v>341</v>
      </c>
      <c r="F87" s="29">
        <v>57.7</v>
      </c>
      <c r="G87" s="29" t="s">
        <v>31</v>
      </c>
      <c r="H87" s="29" t="s">
        <v>28</v>
      </c>
      <c r="I87" s="27">
        <v>46</v>
      </c>
      <c r="J87" s="27">
        <v>49</v>
      </c>
      <c r="K87" s="27">
        <v>-51</v>
      </c>
      <c r="L87" s="26">
        <v>49</v>
      </c>
      <c r="M87" s="27">
        <v>61</v>
      </c>
      <c r="N87" s="27">
        <v>65</v>
      </c>
      <c r="O87" s="27">
        <v>68</v>
      </c>
      <c r="P87" s="26">
        <v>68</v>
      </c>
      <c r="Q87" s="25">
        <v>117</v>
      </c>
      <c r="R87" s="38">
        <v>162.4724610951977</v>
      </c>
      <c r="S87" s="39">
        <v>160.0923127347669</v>
      </c>
      <c r="T87" s="44">
        <v>81</v>
      </c>
      <c r="W87" s="22" t="s">
        <v>4</v>
      </c>
    </row>
    <row r="88" spans="1:23" ht="21" customHeight="1">
      <c r="A88" s="32">
        <v>175</v>
      </c>
      <c r="B88" s="40" t="s">
        <v>325</v>
      </c>
      <c r="C88" s="40" t="s">
        <v>326</v>
      </c>
      <c r="D88" s="19"/>
      <c r="E88" s="29" t="s">
        <v>322</v>
      </c>
      <c r="F88" s="29">
        <v>44.3</v>
      </c>
      <c r="G88" s="29" t="s">
        <v>77</v>
      </c>
      <c r="H88" s="29" t="s">
        <v>38</v>
      </c>
      <c r="I88" s="27">
        <v>39</v>
      </c>
      <c r="J88" s="27">
        <v>-41</v>
      </c>
      <c r="K88" s="27">
        <v>41</v>
      </c>
      <c r="L88" s="26">
        <v>41</v>
      </c>
      <c r="M88" s="27">
        <v>48</v>
      </c>
      <c r="N88" s="27">
        <v>50</v>
      </c>
      <c r="O88" s="27">
        <v>53</v>
      </c>
      <c r="P88" s="26">
        <v>53</v>
      </c>
      <c r="Q88" s="25">
        <v>94</v>
      </c>
      <c r="R88" s="38">
        <v>159.5823828110818</v>
      </c>
      <c r="S88" s="39">
        <v>157.48151378804582</v>
      </c>
      <c r="T88" s="44">
        <v>82</v>
      </c>
      <c r="W88" s="22" t="s">
        <v>4</v>
      </c>
    </row>
    <row r="89" spans="1:23" ht="21" customHeight="1">
      <c r="A89" s="32">
        <v>35</v>
      </c>
      <c r="B89" s="40" t="s">
        <v>490</v>
      </c>
      <c r="C89" s="40" t="s">
        <v>491</v>
      </c>
      <c r="D89" s="19"/>
      <c r="E89" s="29" t="s">
        <v>485</v>
      </c>
      <c r="F89" s="29">
        <v>73.6</v>
      </c>
      <c r="G89" s="29" t="s">
        <v>37</v>
      </c>
      <c r="H89" s="29" t="s">
        <v>246</v>
      </c>
      <c r="I89" s="27">
        <v>53</v>
      </c>
      <c r="J89" s="27">
        <v>56</v>
      </c>
      <c r="K89" s="27">
        <v>58</v>
      </c>
      <c r="L89" s="26">
        <v>58</v>
      </c>
      <c r="M89" s="27">
        <v>70</v>
      </c>
      <c r="N89" s="27">
        <v>74</v>
      </c>
      <c r="O89" s="27">
        <v>-78</v>
      </c>
      <c r="P89" s="26">
        <v>74</v>
      </c>
      <c r="Q89" s="25">
        <v>132</v>
      </c>
      <c r="R89" s="38">
        <v>158.90646272698967</v>
      </c>
      <c r="S89" s="39">
        <v>156.41418325360416</v>
      </c>
      <c r="T89" s="44">
        <v>83</v>
      </c>
      <c r="W89" s="22" t="s">
        <v>4</v>
      </c>
    </row>
    <row r="90" spans="1:23" ht="21" customHeight="1">
      <c r="A90" s="32">
        <v>95</v>
      </c>
      <c r="B90" s="40" t="s">
        <v>417</v>
      </c>
      <c r="C90" s="40" t="s">
        <v>418</v>
      </c>
      <c r="D90" s="19"/>
      <c r="E90" s="29" t="s">
        <v>413</v>
      </c>
      <c r="F90" s="29">
        <v>94.25</v>
      </c>
      <c r="G90" s="29" t="s">
        <v>99</v>
      </c>
      <c r="H90" s="29" t="s">
        <v>121</v>
      </c>
      <c r="I90" s="27">
        <v>63</v>
      </c>
      <c r="J90" s="27">
        <v>-67</v>
      </c>
      <c r="K90" s="27">
        <v>70</v>
      </c>
      <c r="L90" s="26">
        <v>70</v>
      </c>
      <c r="M90" s="27">
        <v>76</v>
      </c>
      <c r="N90" s="27">
        <v>-81</v>
      </c>
      <c r="O90" s="27">
        <v>-84</v>
      </c>
      <c r="P90" s="26">
        <v>76</v>
      </c>
      <c r="Q90" s="25">
        <v>146</v>
      </c>
      <c r="R90" s="38">
        <v>158.45608808453576</v>
      </c>
      <c r="S90" s="39">
        <v>146</v>
      </c>
      <c r="T90" s="44">
        <v>84</v>
      </c>
      <c r="W90" s="22" t="s">
        <v>4</v>
      </c>
    </row>
    <row r="91" spans="1:23" ht="21" customHeight="1">
      <c r="A91" s="32">
        <v>177</v>
      </c>
      <c r="B91" s="40" t="s">
        <v>398</v>
      </c>
      <c r="C91" s="40" t="s">
        <v>399</v>
      </c>
      <c r="D91" s="19"/>
      <c r="E91" s="29" t="s">
        <v>389</v>
      </c>
      <c r="F91" s="29">
        <v>63.5</v>
      </c>
      <c r="G91" s="29" t="s">
        <v>41</v>
      </c>
      <c r="H91" s="29" t="s">
        <v>116</v>
      </c>
      <c r="I91" s="27">
        <v>50</v>
      </c>
      <c r="J91" s="27">
        <v>-53</v>
      </c>
      <c r="K91" s="27">
        <v>53</v>
      </c>
      <c r="L91" s="26">
        <v>53</v>
      </c>
      <c r="M91" s="27">
        <v>61</v>
      </c>
      <c r="N91" s="27">
        <v>65</v>
      </c>
      <c r="O91" s="27">
        <v>68</v>
      </c>
      <c r="P91" s="26">
        <v>68</v>
      </c>
      <c r="Q91" s="25">
        <v>121</v>
      </c>
      <c r="R91" s="38">
        <v>158.07779106735467</v>
      </c>
      <c r="S91" s="39">
        <v>157.33337513079516</v>
      </c>
      <c r="T91" s="44">
        <v>85</v>
      </c>
      <c r="W91" s="22" t="s">
        <v>4</v>
      </c>
    </row>
    <row r="92" spans="1:23" ht="21" customHeight="1">
      <c r="A92" s="32">
        <v>115</v>
      </c>
      <c r="B92" s="40" t="s">
        <v>344</v>
      </c>
      <c r="C92" s="40" t="s">
        <v>345</v>
      </c>
      <c r="D92" s="19"/>
      <c r="E92" s="29" t="s">
        <v>341</v>
      </c>
      <c r="F92" s="29">
        <v>56.35</v>
      </c>
      <c r="G92" s="29" t="s">
        <v>74</v>
      </c>
      <c r="H92" s="29" t="s">
        <v>28</v>
      </c>
      <c r="I92" s="27">
        <v>48</v>
      </c>
      <c r="J92" s="27">
        <v>50</v>
      </c>
      <c r="K92" s="27">
        <v>52</v>
      </c>
      <c r="L92" s="26">
        <v>52</v>
      </c>
      <c r="M92" s="27">
        <v>60</v>
      </c>
      <c r="N92" s="27">
        <v>-65</v>
      </c>
      <c r="O92" s="27">
        <v>-67</v>
      </c>
      <c r="P92" s="26">
        <v>60</v>
      </c>
      <c r="Q92" s="25">
        <v>112</v>
      </c>
      <c r="R92" s="38">
        <v>158.04614115754217</v>
      </c>
      <c r="S92" s="39">
        <v>153.2507609084948</v>
      </c>
      <c r="T92" s="44">
        <v>86</v>
      </c>
      <c r="W92" s="22" t="s">
        <v>4</v>
      </c>
    </row>
    <row r="93" spans="1:23" ht="21" customHeight="1">
      <c r="A93" s="32">
        <v>98</v>
      </c>
      <c r="B93" s="40" t="s">
        <v>39</v>
      </c>
      <c r="C93" s="40" t="s">
        <v>273</v>
      </c>
      <c r="D93" s="19"/>
      <c r="E93" s="29" t="s">
        <v>402</v>
      </c>
      <c r="F93" s="29">
        <v>69.75</v>
      </c>
      <c r="G93" s="29" t="s">
        <v>41</v>
      </c>
      <c r="H93" s="29" t="s">
        <v>121</v>
      </c>
      <c r="I93" s="27">
        <v>50</v>
      </c>
      <c r="J93" s="27">
        <v>53</v>
      </c>
      <c r="K93" s="27">
        <v>55</v>
      </c>
      <c r="L93" s="26">
        <v>55</v>
      </c>
      <c r="M93" s="27">
        <v>63</v>
      </c>
      <c r="N93" s="27">
        <v>67</v>
      </c>
      <c r="O93" s="27">
        <v>70</v>
      </c>
      <c r="P93" s="26">
        <v>70</v>
      </c>
      <c r="Q93" s="25">
        <v>125</v>
      </c>
      <c r="R93" s="38">
        <v>154.7594899009336</v>
      </c>
      <c r="S93" s="39">
        <v>153.2977732441383</v>
      </c>
      <c r="T93" s="44">
        <v>87</v>
      </c>
      <c r="W93" s="22" t="s">
        <v>4</v>
      </c>
    </row>
    <row r="94" spans="1:23" ht="21" customHeight="1">
      <c r="A94" s="32">
        <v>182</v>
      </c>
      <c r="B94" s="40" t="s">
        <v>350</v>
      </c>
      <c r="C94" s="40" t="s">
        <v>351</v>
      </c>
      <c r="D94" s="19"/>
      <c r="E94" s="29" t="s">
        <v>347</v>
      </c>
      <c r="F94" s="29">
        <v>64</v>
      </c>
      <c r="G94" s="29" t="s">
        <v>77</v>
      </c>
      <c r="H94" s="29" t="s">
        <v>23</v>
      </c>
      <c r="I94" s="27">
        <v>51</v>
      </c>
      <c r="J94" s="27">
        <v>56</v>
      </c>
      <c r="K94" s="27">
        <v>-60</v>
      </c>
      <c r="L94" s="26">
        <v>56</v>
      </c>
      <c r="M94" s="27">
        <v>63</v>
      </c>
      <c r="N94" s="27">
        <v>-68</v>
      </c>
      <c r="O94" s="27">
        <v>-68</v>
      </c>
      <c r="P94" s="26">
        <v>63</v>
      </c>
      <c r="Q94" s="25">
        <v>119</v>
      </c>
      <c r="R94" s="38">
        <v>154.7328234757407</v>
      </c>
      <c r="S94" s="39">
        <v>154.7328234757407</v>
      </c>
      <c r="T94" s="44">
        <v>-1</v>
      </c>
      <c r="W94" s="22" t="s">
        <v>4</v>
      </c>
    </row>
    <row r="95" spans="1:23" ht="21" customHeight="1">
      <c r="A95" s="32">
        <v>196</v>
      </c>
      <c r="B95" s="40" t="s">
        <v>336</v>
      </c>
      <c r="C95" s="40" t="s">
        <v>337</v>
      </c>
      <c r="D95" s="19"/>
      <c r="E95" s="29" t="s">
        <v>333</v>
      </c>
      <c r="F95" s="29">
        <v>54.45</v>
      </c>
      <c r="G95" s="29" t="s">
        <v>338</v>
      </c>
      <c r="H95" s="29" t="s">
        <v>28</v>
      </c>
      <c r="I95" s="27">
        <v>42</v>
      </c>
      <c r="J95" s="27">
        <v>45</v>
      </c>
      <c r="K95" s="27">
        <v>49</v>
      </c>
      <c r="L95" s="26">
        <v>49</v>
      </c>
      <c r="M95" s="27">
        <v>52</v>
      </c>
      <c r="N95" s="27">
        <v>55</v>
      </c>
      <c r="O95" s="27">
        <v>58</v>
      </c>
      <c r="P95" s="26">
        <v>58</v>
      </c>
      <c r="Q95" s="25">
        <v>107</v>
      </c>
      <c r="R95" s="38">
        <v>154.64844854019026</v>
      </c>
      <c r="S95" s="39">
        <v>153.55473112067767</v>
      </c>
      <c r="T95" s="44">
        <v>88</v>
      </c>
      <c r="W95" s="22" t="s">
        <v>4</v>
      </c>
    </row>
    <row r="96" spans="1:23" ht="21" customHeight="1">
      <c r="A96" s="32">
        <v>56</v>
      </c>
      <c r="B96" s="40" t="s">
        <v>374</v>
      </c>
      <c r="C96" s="40" t="s">
        <v>375</v>
      </c>
      <c r="D96" s="19"/>
      <c r="E96" s="29" t="s">
        <v>373</v>
      </c>
      <c r="F96" s="29">
        <v>48.65</v>
      </c>
      <c r="G96" s="29" t="s">
        <v>45</v>
      </c>
      <c r="H96" s="29" t="s">
        <v>121</v>
      </c>
      <c r="I96" s="27">
        <v>-42</v>
      </c>
      <c r="J96" s="27">
        <v>-42</v>
      </c>
      <c r="K96" s="27">
        <v>43</v>
      </c>
      <c r="L96" s="26">
        <v>43</v>
      </c>
      <c r="M96" s="27">
        <v>-50</v>
      </c>
      <c r="N96" s="27">
        <v>52</v>
      </c>
      <c r="O96" s="27">
        <v>55</v>
      </c>
      <c r="P96" s="26">
        <v>55</v>
      </c>
      <c r="Q96" s="25">
        <v>98</v>
      </c>
      <c r="R96" s="38">
        <v>154.0927029760685</v>
      </c>
      <c r="S96" s="39">
        <v>153.228936149824</v>
      </c>
      <c r="T96" s="44">
        <v>89</v>
      </c>
      <c r="W96" s="22" t="s">
        <v>4</v>
      </c>
    </row>
    <row r="97" spans="1:23" ht="21" customHeight="1">
      <c r="A97" s="32">
        <v>134</v>
      </c>
      <c r="B97" s="40" t="s">
        <v>360</v>
      </c>
      <c r="C97" s="40" t="s">
        <v>361</v>
      </c>
      <c r="D97" s="19"/>
      <c r="E97" s="29" t="s">
        <v>357</v>
      </c>
      <c r="F97" s="29">
        <v>67.8</v>
      </c>
      <c r="G97" s="29" t="s">
        <v>22</v>
      </c>
      <c r="H97" s="29" t="s">
        <v>28</v>
      </c>
      <c r="I97" s="27">
        <v>47</v>
      </c>
      <c r="J97" s="27">
        <v>54</v>
      </c>
      <c r="K97" s="27">
        <v>-57</v>
      </c>
      <c r="L97" s="26">
        <v>54</v>
      </c>
      <c r="M97" s="27">
        <v>68</v>
      </c>
      <c r="N97" s="27">
        <v>-74</v>
      </c>
      <c r="O97" s="27">
        <v>-74</v>
      </c>
      <c r="P97" s="26">
        <v>68</v>
      </c>
      <c r="Q97" s="25">
        <v>122</v>
      </c>
      <c r="R97" s="38">
        <v>153.41948200427697</v>
      </c>
      <c r="S97" s="39">
        <v>149.618626686279</v>
      </c>
      <c r="T97" s="44">
        <v>90</v>
      </c>
      <c r="W97" s="22" t="s">
        <v>4</v>
      </c>
    </row>
    <row r="98" spans="1:23" ht="21" customHeight="1">
      <c r="A98" s="32">
        <v>187</v>
      </c>
      <c r="B98" s="40" t="s">
        <v>492</v>
      </c>
      <c r="C98" s="40" t="s">
        <v>431</v>
      </c>
      <c r="D98" s="19"/>
      <c r="E98" s="29" t="s">
        <v>485</v>
      </c>
      <c r="F98" s="29">
        <v>74.87</v>
      </c>
      <c r="G98" s="29" t="s">
        <v>54</v>
      </c>
      <c r="H98" s="29" t="s">
        <v>241</v>
      </c>
      <c r="I98" s="27">
        <v>54</v>
      </c>
      <c r="J98" s="27">
        <v>-58</v>
      </c>
      <c r="K98" s="27">
        <v>-58</v>
      </c>
      <c r="L98" s="26">
        <v>54</v>
      </c>
      <c r="M98" s="27">
        <v>-70</v>
      </c>
      <c r="N98" s="27">
        <v>70</v>
      </c>
      <c r="O98" s="27">
        <v>73</v>
      </c>
      <c r="P98" s="26">
        <v>73</v>
      </c>
      <c r="Q98" s="25">
        <v>127</v>
      </c>
      <c r="R98" s="38">
        <v>151.59082838070697</v>
      </c>
      <c r="S98" s="39">
        <v>150.48940358490705</v>
      </c>
      <c r="T98" s="44">
        <v>91</v>
      </c>
      <c r="W98" s="22" t="s">
        <v>4</v>
      </c>
    </row>
    <row r="99" spans="1:23" ht="21" customHeight="1">
      <c r="A99" s="32">
        <v>194</v>
      </c>
      <c r="B99" s="40" t="s">
        <v>352</v>
      </c>
      <c r="C99" s="40" t="s">
        <v>353</v>
      </c>
      <c r="D99" s="19"/>
      <c r="E99" s="29" t="s">
        <v>347</v>
      </c>
      <c r="F99" s="29">
        <v>62.65</v>
      </c>
      <c r="G99" s="29" t="s">
        <v>354</v>
      </c>
      <c r="H99" s="29" t="s">
        <v>23</v>
      </c>
      <c r="I99" s="27">
        <v>-50</v>
      </c>
      <c r="J99" s="27">
        <v>51</v>
      </c>
      <c r="K99" s="27">
        <v>-54</v>
      </c>
      <c r="L99" s="26">
        <v>51</v>
      </c>
      <c r="M99" s="27">
        <v>60</v>
      </c>
      <c r="N99" s="27">
        <v>64</v>
      </c>
      <c r="O99" s="27">
        <v>-67</v>
      </c>
      <c r="P99" s="26">
        <v>64</v>
      </c>
      <c r="Q99" s="25">
        <v>115</v>
      </c>
      <c r="R99" s="38">
        <v>151.47756129088242</v>
      </c>
      <c r="S99" s="39">
        <v>149.53172016563178</v>
      </c>
      <c r="T99" s="44">
        <v>92</v>
      </c>
      <c r="W99" s="22" t="s">
        <v>4</v>
      </c>
    </row>
    <row r="100" spans="1:23" ht="21" customHeight="1">
      <c r="A100" s="32">
        <v>151</v>
      </c>
      <c r="B100" s="40" t="s">
        <v>323</v>
      </c>
      <c r="C100" s="40" t="s">
        <v>343</v>
      </c>
      <c r="D100" s="19"/>
      <c r="E100" s="29" t="s">
        <v>370</v>
      </c>
      <c r="F100" s="29">
        <v>83.75</v>
      </c>
      <c r="G100" s="29" t="s">
        <v>354</v>
      </c>
      <c r="H100" s="29" t="s">
        <v>23</v>
      </c>
      <c r="I100" s="27">
        <v>52</v>
      </c>
      <c r="J100" s="27">
        <v>55</v>
      </c>
      <c r="K100" s="27">
        <v>58</v>
      </c>
      <c r="L100" s="26">
        <v>58</v>
      </c>
      <c r="M100" s="27">
        <v>65</v>
      </c>
      <c r="N100" s="27">
        <v>70</v>
      </c>
      <c r="O100" s="27">
        <v>73</v>
      </c>
      <c r="P100" s="26">
        <v>73</v>
      </c>
      <c r="Q100" s="25">
        <v>131</v>
      </c>
      <c r="R100" s="38">
        <v>148.6141188435877</v>
      </c>
      <c r="S100" s="39">
        <v>131</v>
      </c>
      <c r="T100" s="44">
        <v>93</v>
      </c>
      <c r="W100" s="22" t="s">
        <v>4</v>
      </c>
    </row>
    <row r="101" spans="1:23" ht="21" customHeight="1">
      <c r="A101" s="32">
        <v>48</v>
      </c>
      <c r="B101" s="40" t="s">
        <v>367</v>
      </c>
      <c r="C101" s="40" t="s">
        <v>368</v>
      </c>
      <c r="D101" s="19"/>
      <c r="E101" s="29" t="s">
        <v>412</v>
      </c>
      <c r="F101" s="29">
        <v>80.6</v>
      </c>
      <c r="G101" s="29" t="s">
        <v>48</v>
      </c>
      <c r="H101" s="29" t="s">
        <v>28</v>
      </c>
      <c r="I101" s="27">
        <v>52</v>
      </c>
      <c r="J101" s="27">
        <v>55</v>
      </c>
      <c r="K101" s="27">
        <v>-58</v>
      </c>
      <c r="L101" s="26">
        <v>55</v>
      </c>
      <c r="M101" s="27">
        <v>63</v>
      </c>
      <c r="N101" s="27">
        <v>68</v>
      </c>
      <c r="O101" s="27">
        <v>73</v>
      </c>
      <c r="P101" s="26">
        <v>73</v>
      </c>
      <c r="Q101" s="25">
        <v>128</v>
      </c>
      <c r="R101" s="38">
        <v>147.61537832011987</v>
      </c>
      <c r="S101" s="39">
        <v>147.2943224726041</v>
      </c>
      <c r="T101" s="44">
        <v>95</v>
      </c>
      <c r="W101" s="22" t="s">
        <v>4</v>
      </c>
    </row>
    <row r="102" spans="1:23" ht="21" customHeight="1">
      <c r="A102" s="32">
        <v>48</v>
      </c>
      <c r="B102" s="40" t="s">
        <v>367</v>
      </c>
      <c r="C102" s="40" t="s">
        <v>368</v>
      </c>
      <c r="D102" s="19"/>
      <c r="E102" s="29" t="s">
        <v>366</v>
      </c>
      <c r="F102" s="29">
        <v>80.6</v>
      </c>
      <c r="G102" s="29" t="s">
        <v>48</v>
      </c>
      <c r="H102" s="29" t="s">
        <v>28</v>
      </c>
      <c r="I102" s="27">
        <v>52</v>
      </c>
      <c r="J102" s="27">
        <v>55</v>
      </c>
      <c r="K102" s="27">
        <v>-58</v>
      </c>
      <c r="L102" s="26">
        <v>55</v>
      </c>
      <c r="M102" s="27">
        <v>63</v>
      </c>
      <c r="N102" s="27">
        <v>68</v>
      </c>
      <c r="O102" s="27">
        <v>73</v>
      </c>
      <c r="P102" s="26">
        <v>73</v>
      </c>
      <c r="Q102" s="25">
        <v>128</v>
      </c>
      <c r="R102" s="38">
        <v>147.61537832011987</v>
      </c>
      <c r="S102" s="39">
        <v>147.2943224726041</v>
      </c>
      <c r="T102" s="44">
        <v>95</v>
      </c>
      <c r="W102" s="22" t="s">
        <v>4</v>
      </c>
    </row>
    <row r="103" spans="1:23" ht="21" customHeight="1">
      <c r="A103" s="32">
        <v>122</v>
      </c>
      <c r="B103" s="40" t="s">
        <v>400</v>
      </c>
      <c r="C103" s="40" t="s">
        <v>401</v>
      </c>
      <c r="D103" s="19"/>
      <c r="E103" s="29" t="s">
        <v>389</v>
      </c>
      <c r="F103" s="29">
        <v>60.9</v>
      </c>
      <c r="G103" s="29" t="s">
        <v>22</v>
      </c>
      <c r="H103" s="29" t="s">
        <v>121</v>
      </c>
      <c r="I103" s="27">
        <v>45</v>
      </c>
      <c r="J103" s="27">
        <v>48</v>
      </c>
      <c r="K103" s="27">
        <v>50</v>
      </c>
      <c r="L103" s="26">
        <v>50</v>
      </c>
      <c r="M103" s="27">
        <v>55</v>
      </c>
      <c r="N103" s="27">
        <v>-60</v>
      </c>
      <c r="O103" s="27">
        <v>60</v>
      </c>
      <c r="P103" s="26">
        <v>60</v>
      </c>
      <c r="Q103" s="25">
        <v>110</v>
      </c>
      <c r="R103" s="38">
        <v>147.47332130571746</v>
      </c>
      <c r="S103" s="39">
        <v>143.0303410279956</v>
      </c>
      <c r="T103" s="44">
        <v>96</v>
      </c>
      <c r="W103" s="22" t="s">
        <v>4</v>
      </c>
    </row>
    <row r="104" spans="1:23" ht="21" customHeight="1">
      <c r="A104" s="32">
        <v>70</v>
      </c>
      <c r="B104" s="40" t="s">
        <v>365</v>
      </c>
      <c r="C104" s="40" t="s">
        <v>363</v>
      </c>
      <c r="D104" s="19"/>
      <c r="E104" s="29" t="s">
        <v>364</v>
      </c>
      <c r="F104" s="29">
        <v>74.65</v>
      </c>
      <c r="G104" s="29" t="s">
        <v>54</v>
      </c>
      <c r="H104" s="29" t="s">
        <v>28</v>
      </c>
      <c r="I104" s="27">
        <v>-53</v>
      </c>
      <c r="J104" s="27">
        <v>53</v>
      </c>
      <c r="K104" s="27">
        <v>-56</v>
      </c>
      <c r="L104" s="26">
        <v>53</v>
      </c>
      <c r="M104" s="27">
        <v>65</v>
      </c>
      <c r="N104" s="27">
        <v>67</v>
      </c>
      <c r="O104" s="27">
        <v>70</v>
      </c>
      <c r="P104" s="26">
        <v>70</v>
      </c>
      <c r="Q104" s="25">
        <v>123</v>
      </c>
      <c r="R104" s="38">
        <v>147.0294344275044</v>
      </c>
      <c r="S104" s="39">
        <v>145.74957984994933</v>
      </c>
      <c r="T104" s="44">
        <v>97</v>
      </c>
      <c r="W104" s="22" t="s">
        <v>4</v>
      </c>
    </row>
    <row r="105" spans="1:23" ht="21" customHeight="1">
      <c r="A105" s="32">
        <v>167</v>
      </c>
      <c r="B105" s="40" t="s">
        <v>441</v>
      </c>
      <c r="C105" s="40" t="s">
        <v>427</v>
      </c>
      <c r="D105" s="19"/>
      <c r="E105" s="29" t="s">
        <v>440</v>
      </c>
      <c r="F105" s="29">
        <v>73.1</v>
      </c>
      <c r="G105" s="29" t="s">
        <v>37</v>
      </c>
      <c r="H105" s="29" t="s">
        <v>183</v>
      </c>
      <c r="I105" s="27">
        <v>47</v>
      </c>
      <c r="J105" s="27">
        <v>50</v>
      </c>
      <c r="K105" s="27">
        <v>-53</v>
      </c>
      <c r="L105" s="26">
        <v>50</v>
      </c>
      <c r="M105" s="27">
        <v>67</v>
      </c>
      <c r="N105" s="27">
        <v>71</v>
      </c>
      <c r="O105" s="27">
        <v>-75</v>
      </c>
      <c r="P105" s="26">
        <v>71</v>
      </c>
      <c r="Q105" s="25">
        <v>121</v>
      </c>
      <c r="R105" s="38">
        <v>146.1674997415988</v>
      </c>
      <c r="S105" s="39">
        <v>143.3796679824705</v>
      </c>
      <c r="T105" s="44">
        <v>98</v>
      </c>
      <c r="W105" s="22" t="s">
        <v>4</v>
      </c>
    </row>
    <row r="106" spans="1:23" ht="21" customHeight="1">
      <c r="A106" s="32">
        <v>179</v>
      </c>
      <c r="B106" s="40" t="s">
        <v>369</v>
      </c>
      <c r="C106" s="40" t="s">
        <v>356</v>
      </c>
      <c r="D106" s="19"/>
      <c r="E106" s="29" t="s">
        <v>366</v>
      </c>
      <c r="F106" s="29">
        <v>79.3</v>
      </c>
      <c r="G106" s="29" t="s">
        <v>92</v>
      </c>
      <c r="H106" s="29" t="s">
        <v>23</v>
      </c>
      <c r="I106" s="27">
        <v>-50</v>
      </c>
      <c r="J106" s="27">
        <v>50</v>
      </c>
      <c r="K106" s="27">
        <v>53</v>
      </c>
      <c r="L106" s="26">
        <v>53</v>
      </c>
      <c r="M106" s="27">
        <v>65</v>
      </c>
      <c r="N106" s="27">
        <v>68</v>
      </c>
      <c r="O106" s="27">
        <v>72</v>
      </c>
      <c r="P106" s="26">
        <v>72</v>
      </c>
      <c r="Q106" s="25">
        <v>125</v>
      </c>
      <c r="R106" s="38">
        <v>145.20740652563188</v>
      </c>
      <c r="S106" s="39">
        <v>143.84211178965245</v>
      </c>
      <c r="T106" s="44">
        <v>99</v>
      </c>
      <c r="W106" s="22" t="s">
        <v>4</v>
      </c>
    </row>
    <row r="107" spans="1:23" ht="21" customHeight="1">
      <c r="A107" s="32">
        <v>144</v>
      </c>
      <c r="B107" s="40" t="s">
        <v>362</v>
      </c>
      <c r="C107" s="40" t="s">
        <v>363</v>
      </c>
      <c r="D107" s="19"/>
      <c r="E107" s="29" t="s">
        <v>357</v>
      </c>
      <c r="F107" s="29">
        <v>70.5</v>
      </c>
      <c r="G107" s="29" t="s">
        <v>92</v>
      </c>
      <c r="H107" s="29" t="s">
        <v>38</v>
      </c>
      <c r="I107" s="27">
        <v>-45</v>
      </c>
      <c r="J107" s="27">
        <v>45</v>
      </c>
      <c r="K107" s="27">
        <v>-50</v>
      </c>
      <c r="L107" s="26">
        <v>45</v>
      </c>
      <c r="M107" s="27">
        <v>60</v>
      </c>
      <c r="N107" s="27">
        <v>-63</v>
      </c>
      <c r="O107" s="27">
        <v>63</v>
      </c>
      <c r="P107" s="26">
        <v>63</v>
      </c>
      <c r="Q107" s="25">
        <v>108</v>
      </c>
      <c r="R107" s="38">
        <v>132.94688684129162</v>
      </c>
      <c r="S107" s="39">
        <v>132.4492760829355</v>
      </c>
      <c r="T107" s="44">
        <v>100</v>
      </c>
      <c r="W107" s="22" t="s">
        <v>4</v>
      </c>
    </row>
    <row r="108" spans="1:23" ht="21" customHeight="1">
      <c r="A108" s="32">
        <v>145</v>
      </c>
      <c r="B108" s="40" t="s">
        <v>339</v>
      </c>
      <c r="C108" s="40" t="s">
        <v>340</v>
      </c>
      <c r="D108" s="19"/>
      <c r="E108" s="29" t="s">
        <v>333</v>
      </c>
      <c r="F108" s="29">
        <v>52.45</v>
      </c>
      <c r="G108" s="29" t="s">
        <v>54</v>
      </c>
      <c r="H108" s="29" t="s">
        <v>23</v>
      </c>
      <c r="I108" s="27">
        <v>-35</v>
      </c>
      <c r="J108" s="27">
        <v>35</v>
      </c>
      <c r="K108" s="27">
        <v>40</v>
      </c>
      <c r="L108" s="26">
        <v>40</v>
      </c>
      <c r="M108" s="27">
        <v>45</v>
      </c>
      <c r="N108" s="27">
        <v>48</v>
      </c>
      <c r="O108" s="27">
        <v>-51</v>
      </c>
      <c r="P108" s="26">
        <v>48</v>
      </c>
      <c r="Q108" s="25">
        <v>88</v>
      </c>
      <c r="R108" s="38">
        <v>130.67285679048757</v>
      </c>
      <c r="S108" s="39">
        <v>126.28800316466949</v>
      </c>
      <c r="T108" s="44">
        <v>101</v>
      </c>
      <c r="W108" s="22" t="s">
        <v>4</v>
      </c>
    </row>
    <row r="109" spans="1:23" ht="21" customHeight="1">
      <c r="A109" s="32">
        <v>162</v>
      </c>
      <c r="B109" s="40" t="s">
        <v>335</v>
      </c>
      <c r="C109" s="40" t="s">
        <v>346</v>
      </c>
      <c r="D109" s="19"/>
      <c r="E109" s="29" t="s">
        <v>341</v>
      </c>
      <c r="F109" s="29">
        <v>58.5</v>
      </c>
      <c r="G109" s="29" t="s">
        <v>51</v>
      </c>
      <c r="H109" s="29" t="s">
        <v>28</v>
      </c>
      <c r="I109" s="27">
        <v>40</v>
      </c>
      <c r="J109" s="27">
        <v>-45</v>
      </c>
      <c r="K109" s="27">
        <v>-45</v>
      </c>
      <c r="L109" s="26">
        <v>40</v>
      </c>
      <c r="M109" s="27">
        <v>51</v>
      </c>
      <c r="N109" s="27">
        <v>-55</v>
      </c>
      <c r="O109" s="27">
        <v>-55</v>
      </c>
      <c r="P109" s="26">
        <v>51</v>
      </c>
      <c r="Q109" s="25">
        <v>91</v>
      </c>
      <c r="R109" s="38">
        <v>125.21514235251769</v>
      </c>
      <c r="S109" s="39">
        <v>124.51624323815203</v>
      </c>
      <c r="T109" s="44">
        <v>102</v>
      </c>
      <c r="W109" s="22" t="s">
        <v>4</v>
      </c>
    </row>
    <row r="110" spans="1:23" ht="21" customHeight="1">
      <c r="A110" s="32">
        <v>61</v>
      </c>
      <c r="B110" s="40" t="s">
        <v>435</v>
      </c>
      <c r="C110" s="40" t="s">
        <v>466</v>
      </c>
      <c r="D110" s="19"/>
      <c r="E110" s="29" t="s">
        <v>456</v>
      </c>
      <c r="F110" s="29">
        <v>58.9</v>
      </c>
      <c r="G110" s="29" t="s">
        <v>290</v>
      </c>
      <c r="H110" s="29" t="s">
        <v>467</v>
      </c>
      <c r="I110" s="27">
        <v>-70</v>
      </c>
      <c r="J110" s="27">
        <v>70</v>
      </c>
      <c r="K110" s="27">
        <v>-73</v>
      </c>
      <c r="L110" s="26">
        <v>70</v>
      </c>
      <c r="M110" s="27">
        <v>-86</v>
      </c>
      <c r="N110" s="27">
        <v>-86</v>
      </c>
      <c r="O110" s="27">
        <v>-86</v>
      </c>
      <c r="P110" s="26">
        <v>0</v>
      </c>
      <c r="Q110" s="25">
        <v>0</v>
      </c>
      <c r="R110" s="38">
        <v>0</v>
      </c>
      <c r="S110" s="39">
        <v>0</v>
      </c>
      <c r="T110" s="44">
        <v>103</v>
      </c>
      <c r="W110" s="22" t="s">
        <v>4</v>
      </c>
    </row>
    <row r="111" spans="1:23" ht="21" customHeight="1">
      <c r="A111" s="32">
        <v>106</v>
      </c>
      <c r="B111" s="40" t="s">
        <v>355</v>
      </c>
      <c r="C111" s="40" t="s">
        <v>356</v>
      </c>
      <c r="D111" s="19"/>
      <c r="E111" s="29" t="s">
        <v>347</v>
      </c>
      <c r="F111" s="29">
        <v>62.5</v>
      </c>
      <c r="G111" s="29" t="s">
        <v>115</v>
      </c>
      <c r="H111" s="29" t="s">
        <v>28</v>
      </c>
      <c r="I111" s="27">
        <v>0</v>
      </c>
      <c r="J111" s="27">
        <v>0</v>
      </c>
      <c r="K111" s="27">
        <v>0</v>
      </c>
      <c r="L111" s="26">
        <v>0</v>
      </c>
      <c r="M111" s="27">
        <v>0</v>
      </c>
      <c r="N111" s="27">
        <v>0</v>
      </c>
      <c r="O111" s="27">
        <v>0</v>
      </c>
      <c r="P111" s="26">
        <v>0</v>
      </c>
      <c r="Q111" s="25">
        <v>0</v>
      </c>
      <c r="R111" s="38">
        <v>0</v>
      </c>
      <c r="S111" s="39">
        <v>0</v>
      </c>
      <c r="T111" s="44">
        <v>0</v>
      </c>
      <c r="W111" s="22" t="s">
        <v>4</v>
      </c>
    </row>
    <row r="112" spans="1:23" ht="21" customHeight="1">
      <c r="A112" s="32">
        <v>178</v>
      </c>
      <c r="B112" s="40" t="s">
        <v>476</v>
      </c>
      <c r="C112" s="40" t="s">
        <v>477</v>
      </c>
      <c r="D112" s="19"/>
      <c r="E112" s="29" t="s">
        <v>468</v>
      </c>
      <c r="F112" s="29">
        <v>62.85</v>
      </c>
      <c r="G112" s="29" t="s">
        <v>37</v>
      </c>
      <c r="H112" s="29" t="s">
        <v>259</v>
      </c>
      <c r="I112" s="27">
        <v>-66</v>
      </c>
      <c r="J112" s="27">
        <v>-66</v>
      </c>
      <c r="K112" s="27">
        <v>-66</v>
      </c>
      <c r="L112" s="26">
        <v>0</v>
      </c>
      <c r="M112" s="27">
        <v>71</v>
      </c>
      <c r="N112" s="27">
        <v>77</v>
      </c>
      <c r="O112" s="27">
        <v>83</v>
      </c>
      <c r="P112" s="26">
        <v>83</v>
      </c>
      <c r="Q112" s="25">
        <v>0</v>
      </c>
      <c r="R112" s="38">
        <v>0</v>
      </c>
      <c r="S112" s="39">
        <v>0</v>
      </c>
      <c r="T112" s="44">
        <v>104</v>
      </c>
      <c r="W112" s="22" t="s">
        <v>4</v>
      </c>
    </row>
    <row r="113" spans="3:18" ht="12.75" customHeight="1">
      <c r="C113" s="1"/>
      <c r="R113" s="6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/>
    <row r="206" ht="12.75" customHeight="1"/>
  </sheetData>
  <sheetProtection selectLockedCells="1" selectUnlockedCells="1"/>
  <mergeCells count="12">
    <mergeCell ref="A1:A2"/>
    <mergeCell ref="B1:B2"/>
    <mergeCell ref="C1:C2"/>
    <mergeCell ref="D1:D2"/>
    <mergeCell ref="M1:P1"/>
    <mergeCell ref="Q1:Q2"/>
    <mergeCell ref="R1:T1"/>
    <mergeCell ref="E1:E2"/>
    <mergeCell ref="F1:F2"/>
    <mergeCell ref="G1:G2"/>
    <mergeCell ref="H1:H2"/>
    <mergeCell ref="I1:L1"/>
  </mergeCells>
  <conditionalFormatting sqref="B3:C3">
    <cfRule type="expression" priority="2" dxfId="0" stopIfTrue="1">
      <formula>AND(("$'Hommes Sinclair'.$#REF!$#REF!"),"$'Hommes Sinclair'.$#REF!$#REF!","$'Hommes Sinclair'.$#REF!$#REF!")</formula>
    </cfRule>
  </conditionalFormatting>
  <conditionalFormatting sqref="B3:C3">
    <cfRule type="expression" priority="1" dxfId="0" stopIfTrue="1">
      <formula>AND(("$'Hommes Sinclair'.$#REF!$#REF!"),"$'Hommes Sinclair'.$#REF!$#REF!","$'Hommes Sinclair'.$#REF!$#REF!")</formula>
    </cfRule>
  </conditionalFormatting>
  <dataValidations count="1">
    <dataValidation type="decimal" allowBlank="1" showErrorMessage="1" sqref="F4:F5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74" r:id="rId1"/>
  <headerFooter alignWithMargins="0">
    <oddHeader>&amp;LClasificación Siclair&amp;C&amp;RDamas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zoomScale="115" zoomScaleNormal="115" zoomScalePageLayoutView="0" workbookViewId="0" topLeftCell="A1">
      <selection activeCell="A3" sqref="A3:D3"/>
    </sheetView>
  </sheetViews>
  <sheetFormatPr defaultColWidth="11.421875" defaultRowHeight="12.75"/>
  <cols>
    <col min="1" max="1" width="24.2812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9" width="11.421875" style="0" hidden="1" customWidth="1"/>
    <col min="10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7" t="s">
        <v>503</v>
      </c>
      <c r="B1" s="3"/>
      <c r="C1" s="3"/>
    </row>
    <row r="2" spans="13:16" ht="12.75" thickBot="1">
      <c r="M2"/>
      <c r="P2"/>
    </row>
    <row r="3" spans="1:16" s="6" customFormat="1" ht="12.75" thickBot="1">
      <c r="A3" s="50" t="s">
        <v>12</v>
      </c>
      <c r="B3" s="49" t="s">
        <v>504</v>
      </c>
      <c r="C3" s="49" t="s">
        <v>18</v>
      </c>
      <c r="D3" s="64" t="s">
        <v>505</v>
      </c>
      <c r="M3" s="50" t="s">
        <v>12</v>
      </c>
      <c r="N3" s="49" t="s">
        <v>506</v>
      </c>
      <c r="O3" s="64" t="s">
        <v>507</v>
      </c>
      <c r="P3" s="64" t="s">
        <v>508</v>
      </c>
    </row>
    <row r="4" spans="1:16" ht="12.75" customHeight="1">
      <c r="A4" s="48" t="s">
        <v>208</v>
      </c>
      <c r="B4" s="47">
        <f>SUMIF(A45:A192,A4,M45:M192)</f>
        <v>75</v>
      </c>
      <c r="C4" s="47">
        <f ca="1">IF(D4&gt;0,RANK(B4,OFFSET(B3,1,0,C194,1)),"")</f>
        <v>15</v>
      </c>
      <c r="D4" s="61">
        <f>COUNTIF(F45:F192,CONCATENATE(A4,"_M"))</f>
        <v>3</v>
      </c>
      <c r="M4" s="48" t="s">
        <v>208</v>
      </c>
      <c r="N4" s="47">
        <f>SUMIF(A45:A192,A4,N45:N192)</f>
        <v>2</v>
      </c>
      <c r="O4" s="47">
        <f>SUMIF(A45:A192,A4,O45:O192)</f>
        <v>0</v>
      </c>
      <c r="P4" s="65">
        <f>SUMIF(A45:A192,A4,P45:P192)</f>
        <v>0</v>
      </c>
    </row>
    <row r="5" spans="1:16" ht="12.75" customHeight="1">
      <c r="A5" s="48" t="s">
        <v>74</v>
      </c>
      <c r="B5" s="47">
        <f>SUMIF(A45:A192,A5,M45:M192)</f>
        <v>23</v>
      </c>
      <c r="C5" s="47">
        <f ca="1">IF(D5&gt;0,RANK(B5,OFFSET(B3,1,0,C194,1)),"")</f>
        <v>28</v>
      </c>
      <c r="D5" s="61">
        <f>COUNTIF(F45:F192,CONCATENATE(A5,"_M"))</f>
        <v>1</v>
      </c>
      <c r="M5" s="48" t="s">
        <v>74</v>
      </c>
      <c r="N5" s="47">
        <f>SUMIF(A45:A192,A5,N45:N192)</f>
        <v>0</v>
      </c>
      <c r="O5" s="47">
        <f>SUMIF(A45:A192,A5,O45:O192)</f>
        <v>0</v>
      </c>
      <c r="P5" s="65">
        <f>SUMIF(A45:A192,A5,P45:P192)</f>
        <v>1</v>
      </c>
    </row>
    <row r="6" spans="1:16" ht="12.75" customHeight="1">
      <c r="A6" s="48" t="s">
        <v>354</v>
      </c>
      <c r="B6" s="47">
        <f>SUMIF(A45:A192,A6,M45:M192)</f>
        <v>0</v>
      </c>
      <c r="C6" s="47">
        <f ca="1">IF(D6&gt;0,RANK(B6,OFFSET(B3,1,0,C194,1)),"")</f>
      </c>
      <c r="D6" s="61">
        <f>COUNTIF(F45:F192,CONCATENATE(A6,"_M"))</f>
        <v>0</v>
      </c>
      <c r="M6" s="48" t="s">
        <v>354</v>
      </c>
      <c r="N6" s="47">
        <f>SUMIF(A45:A192,A6,N45:N192)</f>
        <v>0</v>
      </c>
      <c r="O6" s="47">
        <f>SUMIF(A45:A192,A6,O45:O192)</f>
        <v>0</v>
      </c>
      <c r="P6" s="65">
        <f>SUMIF(A45:A192,A6,P45:P192)</f>
        <v>0</v>
      </c>
    </row>
    <row r="7" spans="1:16" ht="12.75" customHeight="1">
      <c r="A7" s="48" t="s">
        <v>31</v>
      </c>
      <c r="B7" s="47">
        <f>SUMIF(A45:A192,A7,M45:M192)</f>
        <v>65</v>
      </c>
      <c r="C7" s="47">
        <f ca="1">IF(D7&gt;0,RANK(B7,OFFSET(B3,1,0,C194,1)),"")</f>
        <v>17</v>
      </c>
      <c r="D7" s="61">
        <f>COUNTIF(F45:F192,CONCATENATE(A7,"_M"))</f>
        <v>3</v>
      </c>
      <c r="M7" s="48" t="s">
        <v>31</v>
      </c>
      <c r="N7" s="47">
        <f>SUMIF(A45:A192,A7,N45:N192)</f>
        <v>0</v>
      </c>
      <c r="O7" s="47">
        <f>SUMIF(A45:A192,A7,O45:O192)</f>
        <v>1</v>
      </c>
      <c r="P7" s="65">
        <f>SUMIF(A45:A192,A7,P45:P192)</f>
        <v>1</v>
      </c>
    </row>
    <row r="8" spans="1:16" ht="12.75" customHeight="1">
      <c r="A8" s="48" t="s">
        <v>92</v>
      </c>
      <c r="B8" s="47">
        <f>SUMIF(A45:A192,A8,M45:M192)</f>
        <v>93</v>
      </c>
      <c r="C8" s="47">
        <f ca="1">IF(D8&gt;0,RANK(B8,OFFSET(B3,1,0,C194,1)),"")</f>
        <v>12</v>
      </c>
      <c r="D8" s="61">
        <f>COUNTIF(F45:F192,CONCATENATE(A8,"_M"))</f>
        <v>4</v>
      </c>
      <c r="M8" s="48" t="s">
        <v>92</v>
      </c>
      <c r="N8" s="47">
        <f>SUMIF(A45:A192,A8,N45:N192)</f>
        <v>1</v>
      </c>
      <c r="O8" s="47">
        <f>SUMIF(A45:A192,A8,O45:O192)</f>
        <v>0</v>
      </c>
      <c r="P8" s="65">
        <f>SUMIF(A45:A192,A8,P45:P192)</f>
        <v>1</v>
      </c>
    </row>
    <row r="9" spans="1:16" ht="12.75" customHeight="1" thickBot="1">
      <c r="A9" s="48" t="s">
        <v>99</v>
      </c>
      <c r="B9" s="47">
        <f>SUMIF(A45:A192,A9,M45:M192)</f>
        <v>165</v>
      </c>
      <c r="C9" s="47">
        <f ca="1">IF(D9&gt;0,RANK(B9,OFFSET(B3,1,0,C194,1)),"")</f>
        <v>2</v>
      </c>
      <c r="D9" s="61">
        <f>COUNTIF(F45:F192,CONCATENATE(A9,"_M"))</f>
        <v>8</v>
      </c>
      <c r="M9" s="48" t="s">
        <v>99</v>
      </c>
      <c r="N9" s="47">
        <f>SUMIF(A45:A192,A9,N45:N192)</f>
        <v>1</v>
      </c>
      <c r="O9" s="47">
        <f>SUMIF(A45:A192,A9,O45:O192)</f>
        <v>2</v>
      </c>
      <c r="P9" s="65">
        <f>SUMIF(A45:A192,A9,P45:P192)</f>
        <v>0</v>
      </c>
    </row>
    <row r="10" spans="1:16" ht="12.75" customHeight="1" thickBot="1">
      <c r="A10" s="48" t="s">
        <v>185</v>
      </c>
      <c r="B10" s="47">
        <f>SUMIF(A45:A192,A10,M45:M192)</f>
        <v>51</v>
      </c>
      <c r="C10" s="47">
        <f ca="1">IF(D10&gt;0,RANK(B10,OFFSET(B3,1,0,C194,1)),"")</f>
        <v>21</v>
      </c>
      <c r="D10" s="61">
        <f>COUNTIF(F45:F192,CONCATENATE(A10,"_M"))</f>
        <v>2</v>
      </c>
      <c r="M10" s="48" t="s">
        <v>185</v>
      </c>
      <c r="N10" s="47">
        <f>SUMIF(A45:A192,A10,N45:N192)</f>
        <v>1</v>
      </c>
      <c r="O10" s="47">
        <f>SUMIF(A45:A192,A10,O45:O192)</f>
        <v>0</v>
      </c>
      <c r="P10" s="65">
        <f>SUMIF(A45:A192,A10,P45:P192)</f>
        <v>1</v>
      </c>
    </row>
    <row r="11" spans="1:16" ht="12.75" customHeight="1">
      <c r="A11" s="48" t="s">
        <v>48</v>
      </c>
      <c r="B11" s="47">
        <f>SUMIF(A45:A192,A11,M45:M192)</f>
        <v>65</v>
      </c>
      <c r="C11" s="47">
        <f ca="1">IF(D11&gt;0,RANK(B11,OFFSET(B3,1,0,C194,1)),"")</f>
        <v>17</v>
      </c>
      <c r="D11" s="61">
        <f>COUNTIF(F45:F192,CONCATENATE(A11,"_M"))</f>
        <v>3</v>
      </c>
      <c r="M11" s="48" t="s">
        <v>48</v>
      </c>
      <c r="N11" s="47">
        <f>SUMIF(A45:A192,A11,N45:N192)</f>
        <v>0</v>
      </c>
      <c r="O11" s="47">
        <f>SUMIF(A45:A192,A11,O45:O192)</f>
        <v>1</v>
      </c>
      <c r="P11" s="65">
        <f>SUMIF(A45:A192,A11,P45:P192)</f>
        <v>0</v>
      </c>
    </row>
    <row r="12" spans="1:16" ht="12.75" customHeight="1">
      <c r="A12" s="48" t="s">
        <v>22</v>
      </c>
      <c r="B12" s="47">
        <f>SUMIF(A45:A192,A12,M45:M192)</f>
        <v>159</v>
      </c>
      <c r="C12" s="47">
        <f ca="1">IF(D12&gt;0,RANK(B12,OFFSET(B3,1,0,C194,1)),"")</f>
        <v>3</v>
      </c>
      <c r="D12" s="61">
        <f>COUNTIF(F45:F192,CONCATENATE(A12,"_M"))</f>
        <v>6</v>
      </c>
      <c r="M12" s="48" t="s">
        <v>22</v>
      </c>
      <c r="N12" s="47">
        <f>SUMIF(A45:A192,A12,N45:N192)</f>
        <v>4</v>
      </c>
      <c r="O12" s="47">
        <f>SUMIF(A45:A192,A12,O45:O192)</f>
        <v>1</v>
      </c>
      <c r="P12" s="65">
        <f>SUMIF(A45:A192,A12,P45:P192)</f>
        <v>0</v>
      </c>
    </row>
    <row r="13" spans="1:16" ht="12.75" customHeight="1" thickBot="1">
      <c r="A13" s="48" t="s">
        <v>96</v>
      </c>
      <c r="B13" s="47">
        <f>SUMIF(A45:A192,A13,M45:M192)</f>
        <v>107</v>
      </c>
      <c r="C13" s="47">
        <f ca="1">IF(D13&gt;0,RANK(B13,OFFSET(B3,1,0,C194,1)),"")</f>
        <v>11</v>
      </c>
      <c r="D13" s="61">
        <f>COUNTIF(F45:F192,CONCATENATE(A13,"_M"))</f>
        <v>4</v>
      </c>
      <c r="M13" s="48" t="s">
        <v>96</v>
      </c>
      <c r="N13" s="47">
        <f>SUMIF(A45:A192,A13,N45:N192)</f>
        <v>3</v>
      </c>
      <c r="O13" s="47">
        <f>SUMIF(A45:A192,A13,O45:O192)</f>
        <v>0</v>
      </c>
      <c r="P13" s="65">
        <f>SUMIF(A45:A192,A13,P45:P192)</f>
        <v>1</v>
      </c>
    </row>
    <row r="14" spans="1:16" ht="12.75" customHeight="1">
      <c r="A14" s="48" t="s">
        <v>145</v>
      </c>
      <c r="B14" s="47">
        <f>SUMIF(A45:A192,A14,M45:M192)</f>
        <v>0</v>
      </c>
      <c r="C14" s="47">
        <f ca="1">IF(D14&gt;0,RANK(B14,OFFSET(B3,1,0,C194,1)),"")</f>
        <v>34</v>
      </c>
      <c r="D14" s="61">
        <f>COUNTIF(F45:F192,CONCATENATE(A14,"_M"))</f>
        <v>3</v>
      </c>
      <c r="M14" s="48" t="s">
        <v>145</v>
      </c>
      <c r="N14" s="47">
        <f>SUMIF(A45:A192,A14,N45:N192)</f>
        <v>0</v>
      </c>
      <c r="O14" s="47">
        <f>SUMIF(A45:A192,A14,O45:O192)</f>
        <v>0</v>
      </c>
      <c r="P14" s="65">
        <f>SUMIF(A45:A192,A14,P45:P192)</f>
        <v>0</v>
      </c>
    </row>
    <row r="15" spans="1:16" ht="12.75" customHeight="1">
      <c r="A15" s="48" t="s">
        <v>178</v>
      </c>
      <c r="B15" s="47">
        <f>SUMIF(A45:A192,A15,M45:M192)</f>
        <v>23</v>
      </c>
      <c r="C15" s="47">
        <f ca="1">IF(D15&gt;0,RANK(B15,OFFSET(B3,1,0,C194,1)),"")</f>
        <v>28</v>
      </c>
      <c r="D15" s="61">
        <f>COUNTIF(F45:F192,CONCATENATE(A15,"_M"))</f>
        <v>1</v>
      </c>
      <c r="M15" s="48" t="s">
        <v>178</v>
      </c>
      <c r="N15" s="47">
        <f>SUMIF(A45:A192,A15,N45:N192)</f>
        <v>0</v>
      </c>
      <c r="O15" s="47">
        <f>SUMIF(A45:A192,A15,O45:O192)</f>
        <v>0</v>
      </c>
      <c r="P15" s="65">
        <f>SUMIF(A45:A192,A15,P45:P192)</f>
        <v>1</v>
      </c>
    </row>
    <row r="16" spans="1:16" ht="12.75" customHeight="1">
      <c r="A16" s="48" t="s">
        <v>182</v>
      </c>
      <c r="B16" s="47">
        <f>SUMIF(A45:A192,A16,M45:M192)</f>
        <v>117</v>
      </c>
      <c r="C16" s="47">
        <f ca="1">IF(D16&gt;0,RANK(B16,OFFSET(B3,1,0,C194,1)),"")</f>
        <v>9</v>
      </c>
      <c r="D16" s="61">
        <f>COUNTIF(F45:F192,CONCATENATE(A16,"_M"))</f>
        <v>5</v>
      </c>
      <c r="M16" s="48" t="s">
        <v>182</v>
      </c>
      <c r="N16" s="47">
        <f>SUMIF(A45:A192,A16,N45:N192)</f>
        <v>2</v>
      </c>
      <c r="O16" s="47">
        <f>SUMIF(A45:A192,A16,O45:O192)</f>
        <v>1</v>
      </c>
      <c r="P16" s="65">
        <f>SUMIF(A45:A192,A16,P45:P192)</f>
        <v>0</v>
      </c>
    </row>
    <row r="17" spans="1:16" ht="12.75" customHeight="1">
      <c r="A17" s="48" t="s">
        <v>120</v>
      </c>
      <c r="B17" s="47">
        <f>SUMIF(A45:A192,A17,M45:M192)</f>
        <v>76</v>
      </c>
      <c r="C17" s="47">
        <f ca="1">IF(D17&gt;0,RANK(B17,OFFSET(B3,1,0,C194,1)),"")</f>
        <v>14</v>
      </c>
      <c r="D17" s="61">
        <f>COUNTIF(F45:F192,CONCATENATE(A17,"_M"))</f>
        <v>4</v>
      </c>
      <c r="M17" s="48" t="s">
        <v>120</v>
      </c>
      <c r="N17" s="47">
        <f>SUMIF(A45:A192,A17,N45:N192)</f>
        <v>1</v>
      </c>
      <c r="O17" s="47">
        <f>SUMIF(A45:A192,A17,O45:O192)</f>
        <v>1</v>
      </c>
      <c r="P17" s="65">
        <f>SUMIF(A45:A192,A17,P45:P192)</f>
        <v>1</v>
      </c>
    </row>
    <row r="18" spans="1:16" ht="12.75" customHeight="1">
      <c r="A18" s="48" t="s">
        <v>45</v>
      </c>
      <c r="B18" s="47">
        <f>SUMIF(A45:A192,A18,M45:M192)</f>
        <v>91</v>
      </c>
      <c r="C18" s="47">
        <f ca="1">IF(D18&gt;0,RANK(B18,OFFSET(B3,1,0,C194,1)),"")</f>
        <v>13</v>
      </c>
      <c r="D18" s="61">
        <f>COUNTIF(F45:F192,CONCATENATE(A18,"_M"))</f>
        <v>4</v>
      </c>
      <c r="M18" s="48" t="s">
        <v>45</v>
      </c>
      <c r="N18" s="47">
        <f>SUMIF(A45:A192,A18,N45:N192)</f>
        <v>1</v>
      </c>
      <c r="O18" s="47">
        <f>SUMIF(A45:A192,A18,O45:O192)</f>
        <v>0</v>
      </c>
      <c r="P18" s="65">
        <f>SUMIF(A45:A192,A18,P45:P192)</f>
        <v>0</v>
      </c>
    </row>
    <row r="19" spans="1:16" ht="12.75" customHeight="1">
      <c r="A19" s="48" t="s">
        <v>27</v>
      </c>
      <c r="B19" s="47">
        <f>SUMIF(A45:A192,A19,M45:M192)</f>
        <v>53</v>
      </c>
      <c r="C19" s="47">
        <f ca="1">IF(D19&gt;0,RANK(B19,OFFSET(B3,1,0,C194,1)),"")</f>
        <v>19</v>
      </c>
      <c r="D19" s="61">
        <f>COUNTIF(F45:F192,CONCATENATE(A19,"_M"))</f>
        <v>2</v>
      </c>
      <c r="M19" s="48" t="s">
        <v>27</v>
      </c>
      <c r="N19" s="47">
        <f>SUMIF(A45:A192,A19,N45:N192)</f>
        <v>1</v>
      </c>
      <c r="O19" s="47">
        <f>SUMIF(A45:A192,A19,O45:O192)</f>
        <v>1</v>
      </c>
      <c r="P19" s="65">
        <f>SUMIF(A45:A192,A19,P45:P192)</f>
        <v>0</v>
      </c>
    </row>
    <row r="20" spans="1:16" ht="12.75" customHeight="1">
      <c r="A20" s="48" t="s">
        <v>103</v>
      </c>
      <c r="B20" s="47">
        <f>SUMIF(A45:A192,A20,M45:M192)</f>
        <v>28</v>
      </c>
      <c r="C20" s="47">
        <f ca="1">IF(D20&gt;0,RANK(B20,OFFSET(B3,1,0,C194,1)),"")</f>
        <v>25</v>
      </c>
      <c r="D20" s="61">
        <f>COUNTIF(F45:F192,CONCATENATE(A20,"_M"))</f>
        <v>1</v>
      </c>
      <c r="M20" s="48" t="s">
        <v>103</v>
      </c>
      <c r="N20" s="47">
        <f>SUMIF(A45:A192,A20,N45:N192)</f>
        <v>1</v>
      </c>
      <c r="O20" s="47">
        <f>SUMIF(A45:A192,A20,O45:O192)</f>
        <v>0</v>
      </c>
      <c r="P20" s="65">
        <f>SUMIF(A45:A192,A20,P45:P192)</f>
        <v>0</v>
      </c>
    </row>
    <row r="21" spans="1:16" ht="12.75" customHeight="1">
      <c r="A21" s="48" t="s">
        <v>71</v>
      </c>
      <c r="B21" s="47">
        <f>SUMIF(A45:A192,A21,M45:M192)</f>
        <v>25</v>
      </c>
      <c r="C21" s="47">
        <f ca="1">IF(D21&gt;0,RANK(B21,OFFSET(B3,1,0,C194,1)),"")</f>
        <v>27</v>
      </c>
      <c r="D21" s="61">
        <f>COUNTIF(F45:F192,CONCATENATE(A21,"_M"))</f>
        <v>2</v>
      </c>
      <c r="M21" s="48" t="s">
        <v>71</v>
      </c>
      <c r="N21" s="47">
        <f>SUMIF(A45:A192,A21,N45:N192)</f>
        <v>0</v>
      </c>
      <c r="O21" s="47">
        <f>SUMIF(A45:A192,A21,O45:O192)</f>
        <v>1</v>
      </c>
      <c r="P21" s="65">
        <f>SUMIF(A45:A192,A21,P45:P192)</f>
        <v>0</v>
      </c>
    </row>
    <row r="22" spans="1:16" ht="12.75" customHeight="1">
      <c r="A22" s="48" t="s">
        <v>290</v>
      </c>
      <c r="B22" s="47">
        <f>SUMIF(A45:A192,A22,M45:M192)</f>
        <v>50</v>
      </c>
      <c r="C22" s="47">
        <f ca="1">IF(D22&gt;0,RANK(B22,OFFSET(B3,1,0,C194,1)),"")</f>
        <v>22</v>
      </c>
      <c r="D22" s="61">
        <f>COUNTIF(F45:F192,CONCATENATE(A22,"_M"))</f>
        <v>2</v>
      </c>
      <c r="M22" s="48" t="s">
        <v>290</v>
      </c>
      <c r="N22" s="47">
        <f>SUMIF(A45:A192,A22,N45:N192)</f>
        <v>1</v>
      </c>
      <c r="O22" s="47">
        <f>SUMIF(A45:A192,A22,O45:O192)</f>
        <v>0</v>
      </c>
      <c r="P22" s="65">
        <f>SUMIF(A45:A192,A22,P45:P192)</f>
        <v>0</v>
      </c>
    </row>
    <row r="23" spans="1:16" ht="12.75" customHeight="1">
      <c r="A23" s="48" t="s">
        <v>115</v>
      </c>
      <c r="B23" s="47">
        <f>SUMIF(A45:A192,A23,M45:M192)</f>
        <v>145</v>
      </c>
      <c r="C23" s="47">
        <f ca="1">IF(D23&gt;0,RANK(B23,OFFSET(B3,1,0,C194,1)),"")</f>
        <v>5</v>
      </c>
      <c r="D23" s="61">
        <f>COUNTIF(F45:F192,CONCATENATE(A23,"_M"))</f>
        <v>6</v>
      </c>
      <c r="M23" s="48" t="s">
        <v>115</v>
      </c>
      <c r="N23" s="47">
        <f>SUMIF(A45:A192,A23,N45:N192)</f>
        <v>2</v>
      </c>
      <c r="O23" s="47">
        <f>SUMIF(A45:A192,A23,O45:O192)</f>
        <v>0</v>
      </c>
      <c r="P23" s="65">
        <f>SUMIF(A45:A192,A23,P45:P192)</f>
        <v>2</v>
      </c>
    </row>
    <row r="24" spans="1:16" ht="12.75" customHeight="1">
      <c r="A24" s="48" t="s">
        <v>83</v>
      </c>
      <c r="B24" s="47">
        <f>SUMIF(A45:A192,A24,M45:M192)</f>
        <v>158</v>
      </c>
      <c r="C24" s="47">
        <f ca="1">IF(D24&gt;0,RANK(B24,OFFSET(B3,1,0,C194,1)),"")</f>
        <v>4</v>
      </c>
      <c r="D24" s="61">
        <f>COUNTIF(F45:F192,CONCATENATE(A24,"_M"))</f>
        <v>6</v>
      </c>
      <c r="M24" s="48" t="s">
        <v>83</v>
      </c>
      <c r="N24" s="47">
        <f>SUMIF(A45:A192,A24,N45:N192)</f>
        <v>4</v>
      </c>
      <c r="O24" s="47">
        <f>SUMIF(A45:A192,A24,O45:O192)</f>
        <v>0</v>
      </c>
      <c r="P24" s="65">
        <f>SUMIF(A45:A192,A24,P45:P192)</f>
        <v>2</v>
      </c>
    </row>
    <row r="25" spans="1:16" ht="12.75" customHeight="1">
      <c r="A25" s="48" t="s">
        <v>338</v>
      </c>
      <c r="B25" s="47">
        <f>SUMIF(A45:A192,A25,M45:M192)</f>
        <v>0</v>
      </c>
      <c r="C25" s="47">
        <f ca="1">IF(D25&gt;0,RANK(B25,OFFSET(B3,1,0,C194,1)),"")</f>
      </c>
      <c r="D25" s="61">
        <f>COUNTIF(F45:F192,CONCATENATE(A25,"_M"))</f>
        <v>0</v>
      </c>
      <c r="M25" s="48" t="s">
        <v>338</v>
      </c>
      <c r="N25" s="47">
        <f>SUMIF(A45:A192,A25,N45:N192)</f>
        <v>0</v>
      </c>
      <c r="O25" s="47">
        <f>SUMIF(A45:A192,A25,O45:O192)</f>
        <v>0</v>
      </c>
      <c r="P25" s="65">
        <f>SUMIF(A45:A192,A25,P45:P192)</f>
        <v>0</v>
      </c>
    </row>
    <row r="26" spans="1:16" ht="12.75" customHeight="1">
      <c r="A26" s="48" t="s">
        <v>191</v>
      </c>
      <c r="B26" s="47">
        <f>SUMIF(A45:A192,A26,M45:M192)</f>
        <v>28</v>
      </c>
      <c r="C26" s="47">
        <f ca="1">IF(D26&gt;0,RANK(B26,OFFSET(B3,1,0,C194,1)),"")</f>
        <v>25</v>
      </c>
      <c r="D26" s="61">
        <f>COUNTIF(F45:F192,CONCATENATE(A26,"_M"))</f>
        <v>1</v>
      </c>
      <c r="M26" s="48" t="s">
        <v>191</v>
      </c>
      <c r="N26" s="47">
        <f>SUMIF(A45:A192,A26,N45:N192)</f>
        <v>1</v>
      </c>
      <c r="O26" s="47">
        <f>SUMIF(A45:A192,A26,O45:O192)</f>
        <v>0</v>
      </c>
      <c r="P26" s="65">
        <f>SUMIF(A45:A192,A26,P45:P192)</f>
        <v>0</v>
      </c>
    </row>
    <row r="27" spans="1:16" ht="12.75" customHeight="1">
      <c r="A27" s="48" t="s">
        <v>250</v>
      </c>
      <c r="B27" s="47">
        <f>SUMIF(A45:A192,A27,M45:M192)</f>
        <v>22</v>
      </c>
      <c r="C27" s="47">
        <f ca="1">IF(D27&gt;0,RANK(B27,OFFSET(B3,1,0,C194,1)),"")</f>
        <v>32</v>
      </c>
      <c r="D27" s="61">
        <f>COUNTIF(F45:F192,CONCATENATE(A27,"_M"))</f>
        <v>2</v>
      </c>
      <c r="M27" s="48" t="s">
        <v>250</v>
      </c>
      <c r="N27" s="47">
        <f>SUMIF(A45:A192,A27,N45:N192)</f>
        <v>0</v>
      </c>
      <c r="O27" s="47">
        <f>SUMIF(A45:A192,A27,O45:O192)</f>
        <v>0</v>
      </c>
      <c r="P27" s="65">
        <f>SUMIF(A45:A192,A27,P45:P192)</f>
        <v>0</v>
      </c>
    </row>
    <row r="28" spans="1:16" ht="12.75" customHeight="1">
      <c r="A28" s="48" t="s">
        <v>77</v>
      </c>
      <c r="B28" s="47">
        <f>SUMIF(A45:A192,A28,M45:M192)</f>
        <v>22</v>
      </c>
      <c r="C28" s="47">
        <f ca="1">IF(D28&gt;0,RANK(B28,OFFSET(B3,1,0,C194,1)),"")</f>
        <v>32</v>
      </c>
      <c r="D28" s="61">
        <f>COUNTIF(F45:F192,CONCATENATE(A28,"_M"))</f>
        <v>3</v>
      </c>
      <c r="M28" s="48" t="s">
        <v>77</v>
      </c>
      <c r="N28" s="47">
        <f>SUMIF(A45:A192,A28,N45:N192)</f>
        <v>0</v>
      </c>
      <c r="O28" s="47">
        <f>SUMIF(A45:A192,A28,O45:O192)</f>
        <v>0</v>
      </c>
      <c r="P28" s="65">
        <f>SUMIF(A45:A192,A28,P45:P192)</f>
        <v>0</v>
      </c>
    </row>
    <row r="29" spans="1:16" ht="12.75" customHeight="1">
      <c r="A29" s="48" t="s">
        <v>54</v>
      </c>
      <c r="B29" s="47">
        <f>SUMIF(A45:A192,A29,M45:M192)</f>
        <v>112</v>
      </c>
      <c r="C29" s="47">
        <f ca="1">IF(D29&gt;0,RANK(B29,OFFSET(B3,1,0,C194,1)),"")</f>
        <v>10</v>
      </c>
      <c r="D29" s="61">
        <f>COUNTIF(F45:F192,CONCATENATE(A29,"_M"))</f>
        <v>6</v>
      </c>
      <c r="M29" s="48" t="s">
        <v>54</v>
      </c>
      <c r="N29" s="47">
        <f>SUMIF(A45:A192,A29,N45:N192)</f>
        <v>0</v>
      </c>
      <c r="O29" s="47">
        <f>SUMIF(A45:A192,A29,O45:O192)</f>
        <v>2</v>
      </c>
      <c r="P29" s="65">
        <f>SUMIF(A45:A192,A29,P45:P192)</f>
        <v>0</v>
      </c>
    </row>
    <row r="30" spans="1:16" ht="12.75" customHeight="1">
      <c r="A30" s="48" t="s">
        <v>89</v>
      </c>
      <c r="B30" s="47">
        <f>SUMIF(A45:A192,A30,M45:M192)</f>
        <v>23</v>
      </c>
      <c r="C30" s="47">
        <f ca="1">IF(D30&gt;0,RANK(B30,OFFSET(B3,1,0,C194,1)),"")</f>
        <v>28</v>
      </c>
      <c r="D30" s="61">
        <f>COUNTIF(F45:F192,CONCATENATE(A30,"_M"))</f>
        <v>1</v>
      </c>
      <c r="M30" s="48" t="s">
        <v>89</v>
      </c>
      <c r="N30" s="47">
        <f>SUMIF(A45:A192,A30,N45:N192)</f>
        <v>0</v>
      </c>
      <c r="O30" s="47">
        <f>SUMIF(A45:A192,A30,O45:O192)</f>
        <v>0</v>
      </c>
      <c r="P30" s="65">
        <f>SUMIF(A45:A192,A30,P45:P192)</f>
        <v>1</v>
      </c>
    </row>
    <row r="31" spans="1:16" ht="12.75" customHeight="1">
      <c r="A31" s="48" t="s">
        <v>86</v>
      </c>
      <c r="B31" s="47">
        <f>SUMIF(A45:A192,A31,M45:M192)</f>
        <v>50</v>
      </c>
      <c r="C31" s="47">
        <f ca="1">IF(D31&gt;0,RANK(B31,OFFSET(B3,1,0,C194,1)),"")</f>
        <v>22</v>
      </c>
      <c r="D31" s="61">
        <f>COUNTIF(F45:F192,CONCATENATE(A31,"_M"))</f>
        <v>3</v>
      </c>
      <c r="M31" s="48" t="s">
        <v>86</v>
      </c>
      <c r="N31" s="47">
        <f>SUMIF(A45:A192,A31,N45:N192)</f>
        <v>0</v>
      </c>
      <c r="O31" s="47">
        <f>SUMIF(A45:A192,A31,O45:O192)</f>
        <v>2</v>
      </c>
      <c r="P31" s="65">
        <f>SUMIF(A45:A192,A31,P45:P192)</f>
        <v>0</v>
      </c>
    </row>
    <row r="32" spans="1:16" ht="12.75" customHeight="1">
      <c r="A32" s="48" t="s">
        <v>140</v>
      </c>
      <c r="B32" s="47">
        <f>SUMIF(A45:A192,A32,M45:M192)</f>
        <v>69</v>
      </c>
      <c r="C32" s="47">
        <f ca="1">IF(D32&gt;0,RANK(B32,OFFSET(B3,1,0,C194,1)),"")</f>
        <v>16</v>
      </c>
      <c r="D32" s="61">
        <f>COUNTIF(F45:F192,CONCATENATE(A32,"_M"))</f>
        <v>3</v>
      </c>
      <c r="M32" s="48" t="s">
        <v>140</v>
      </c>
      <c r="N32" s="47">
        <f>SUMIF(A45:A192,A32,N45:N192)</f>
        <v>1</v>
      </c>
      <c r="O32" s="47">
        <f>SUMIF(A45:A192,A32,O45:O192)</f>
        <v>0</v>
      </c>
      <c r="P32" s="65">
        <f>SUMIF(A45:A192,A32,P45:P192)</f>
        <v>1</v>
      </c>
    </row>
    <row r="33" spans="1:16" ht="12.75" customHeight="1">
      <c r="A33" s="48" t="s">
        <v>37</v>
      </c>
      <c r="B33" s="47">
        <f>SUMIF(A45:A192,A33,M45:M192)</f>
        <v>657</v>
      </c>
      <c r="C33" s="47">
        <f ca="1">IF(D33&gt;0,RANK(B33,OFFSET(B3,1,0,C194,1)),"")</f>
        <v>1</v>
      </c>
      <c r="D33" s="61">
        <f>COUNTIF(F45:F192,CONCATENATE(A33,"_M"))</f>
        <v>32</v>
      </c>
      <c r="M33" s="48" t="s">
        <v>37</v>
      </c>
      <c r="N33" s="47">
        <f>SUMIF(A45:A192,A33,N45:N192)</f>
        <v>3</v>
      </c>
      <c r="O33" s="47">
        <f>SUMIF(A45:A192,A33,O45:O192)</f>
        <v>6</v>
      </c>
      <c r="P33" s="65">
        <f>SUMIF(A45:A192,A33,P45:P192)</f>
        <v>6</v>
      </c>
    </row>
    <row r="34" spans="1:16" ht="12.75" customHeight="1">
      <c r="A34" s="48" t="s">
        <v>51</v>
      </c>
      <c r="B34" s="47">
        <f>SUMIF(A45:A192,A34,M45:M192)</f>
        <v>23</v>
      </c>
      <c r="C34" s="47">
        <f ca="1">IF(D34&gt;0,RANK(B34,OFFSET(B3,1,0,C194,1)),"")</f>
        <v>28</v>
      </c>
      <c r="D34" s="61">
        <f>COUNTIF(F45:F192,CONCATENATE(A34,"_M"))</f>
        <v>1</v>
      </c>
      <c r="M34" s="48" t="s">
        <v>51</v>
      </c>
      <c r="N34" s="47">
        <f>SUMIF(A45:A192,A34,N45:N192)</f>
        <v>0</v>
      </c>
      <c r="O34" s="47">
        <f>SUMIF(A45:A192,A34,O45:O192)</f>
        <v>0</v>
      </c>
      <c r="P34" s="65">
        <f>SUMIF(A45:A192,A34,P45:P192)</f>
        <v>1</v>
      </c>
    </row>
    <row r="35" spans="1:16" ht="12.75" customHeight="1">
      <c r="A35" s="48" t="s">
        <v>34</v>
      </c>
      <c r="B35" s="47">
        <f>SUMIF(A45:A192,A35,M45:M192)</f>
        <v>141</v>
      </c>
      <c r="C35" s="47">
        <f ca="1">IF(D35&gt;0,RANK(B35,OFFSET(B3,1,0,C194,1)),"")</f>
        <v>7</v>
      </c>
      <c r="D35" s="61">
        <f>COUNTIF(F45:F192,CONCATENATE(A35,"_M"))</f>
        <v>7</v>
      </c>
      <c r="M35" s="48" t="s">
        <v>34</v>
      </c>
      <c r="N35" s="47">
        <f>SUMIF(A45:A192,A35,N45:N192)</f>
        <v>1</v>
      </c>
      <c r="O35" s="47">
        <f>SUMIF(A45:A192,A35,O45:O192)</f>
        <v>2</v>
      </c>
      <c r="P35" s="65">
        <f>SUMIF(A45:A192,A35,P45:P192)</f>
        <v>1</v>
      </c>
    </row>
    <row r="36" spans="1:16" ht="12.75" customHeight="1">
      <c r="A36" s="48" t="s">
        <v>111</v>
      </c>
      <c r="B36" s="47">
        <f>SUMIF(A45:A192,A36,M45:M192)</f>
        <v>49</v>
      </c>
      <c r="C36" s="47">
        <f ca="1">IF(D36&gt;0,RANK(B36,OFFSET(B3,1,0,C194,1)),"")</f>
        <v>24</v>
      </c>
      <c r="D36" s="61">
        <f>COUNTIF(F45:F192,CONCATENATE(A36,"_M"))</f>
        <v>3</v>
      </c>
      <c r="M36" s="48" t="s">
        <v>111</v>
      </c>
      <c r="N36" s="47">
        <f>SUMIF(A45:A192,A36,N45:N192)</f>
        <v>1</v>
      </c>
      <c r="O36" s="47">
        <f>SUMIF(A45:A192,A36,O45:O192)</f>
        <v>0</v>
      </c>
      <c r="P36" s="65">
        <f>SUMIF(A45:A192,A36,P45:P192)</f>
        <v>0</v>
      </c>
    </row>
    <row r="37" spans="1:16" ht="12.75" customHeight="1">
      <c r="A37" s="48" t="s">
        <v>41</v>
      </c>
      <c r="B37" s="47">
        <f>SUMIF(A45:A192,A37,M45:M192)</f>
        <v>121</v>
      </c>
      <c r="C37" s="47">
        <f ca="1">IF(D37&gt;0,RANK(B37,OFFSET(B3,1,0,C194,1)),"")</f>
        <v>8</v>
      </c>
      <c r="D37" s="61">
        <f>COUNTIF(F45:F192,CONCATENATE(A37,"_M"))</f>
        <v>5</v>
      </c>
      <c r="M37" s="48" t="s">
        <v>41</v>
      </c>
      <c r="N37" s="47">
        <f>SUMIF(A45:A192,A37,N45:N192)</f>
        <v>1</v>
      </c>
      <c r="O37" s="47">
        <f>SUMIF(A45:A192,A37,O45:O192)</f>
        <v>2</v>
      </c>
      <c r="P37" s="65">
        <f>SUMIF(A45:A192,A37,P45:P192)</f>
        <v>0</v>
      </c>
    </row>
    <row r="38" spans="1:16" ht="12.75" customHeight="1">
      <c r="A38" s="48" t="s">
        <v>167</v>
      </c>
      <c r="B38" s="47">
        <f>SUMIF(A45:A192,A38,M45:M192)</f>
        <v>53</v>
      </c>
      <c r="C38" s="47">
        <f ca="1">IF(D38&gt;0,RANK(B38,OFFSET(B3,1,0,C194,1)),"")</f>
        <v>19</v>
      </c>
      <c r="D38" s="61">
        <f>COUNTIF(F45:F192,CONCATENATE(A38,"_M"))</f>
        <v>2</v>
      </c>
      <c r="M38" s="48" t="s">
        <v>167</v>
      </c>
      <c r="N38" s="47">
        <f>SUMIF(A45:A192,A38,N45:N192)</f>
        <v>1</v>
      </c>
      <c r="O38" s="47">
        <f>SUMIF(A45:A192,A38,O45:O192)</f>
        <v>1</v>
      </c>
      <c r="P38" s="65">
        <f>SUMIF(A45:A192,A38,P45:P192)</f>
        <v>0</v>
      </c>
    </row>
    <row r="39" spans="1:16" ht="12.75" customHeight="1">
      <c r="A39" s="48" t="s">
        <v>65</v>
      </c>
      <c r="B39" s="47">
        <f>SUMIF(A45:A192,A39,M45:M192)</f>
        <v>0</v>
      </c>
      <c r="C39" s="47">
        <f ca="1">IF(D39&gt;0,RANK(B39,OFFSET(B3,1,0,C194,1)),"")</f>
        <v>34</v>
      </c>
      <c r="D39" s="61">
        <f>COUNTIF(F45:F192,CONCATENATE(A39,"_M"))</f>
        <v>1</v>
      </c>
      <c r="M39" s="48" t="s">
        <v>65</v>
      </c>
      <c r="N39" s="47">
        <f>SUMIF(A45:A192,A39,N45:N192)</f>
        <v>0</v>
      </c>
      <c r="O39" s="47">
        <f>SUMIF(A45:A192,A39,O45:O192)</f>
        <v>0</v>
      </c>
      <c r="P39" s="65">
        <f>SUMIF(A45:A192,A39,P45:P192)</f>
        <v>0</v>
      </c>
    </row>
    <row r="40" spans="1:16" ht="12.75" customHeight="1">
      <c r="A40" s="48" t="s">
        <v>381</v>
      </c>
      <c r="B40" s="47">
        <f>SUMIF(A45:A192,A40,M45:M192)</f>
        <v>0</v>
      </c>
      <c r="C40" s="47">
        <f ca="1">IF(D40&gt;0,RANK(B40,OFFSET(B3,1,0,C194,1)),"")</f>
      </c>
      <c r="D40" s="61">
        <f>COUNTIF(F45:F192,CONCATENATE(A40,"_M"))</f>
        <v>0</v>
      </c>
      <c r="M40" s="48" t="s">
        <v>381</v>
      </c>
      <c r="N40" s="47">
        <f>SUMIF(A45:A192,A40,N45:N192)</f>
        <v>0</v>
      </c>
      <c r="O40" s="47">
        <f>SUMIF(A45:A192,A40,O45:O192)</f>
        <v>0</v>
      </c>
      <c r="P40" s="65">
        <f>SUMIF(A45:A192,A40,P45:P192)</f>
        <v>0</v>
      </c>
    </row>
    <row r="41" spans="1:16" ht="12.75" customHeight="1">
      <c r="A41" s="48" t="s">
        <v>107</v>
      </c>
      <c r="B41" s="47">
        <f>SUMIF(A45:A192,A41,M45:M192)</f>
        <v>143</v>
      </c>
      <c r="C41" s="47">
        <f ca="1">IF(D41&gt;0,RANK(B41,OFFSET(B3,1,0,C194,1)),"")</f>
        <v>6</v>
      </c>
      <c r="D41" s="61">
        <f>COUNTIF(F45:F192,CONCATENATE(A41,"_M"))</f>
        <v>6</v>
      </c>
      <c r="M41" s="48" t="s">
        <v>107</v>
      </c>
      <c r="N41" s="47">
        <f>SUMIF(A45:A192,A41,N45:N192)</f>
        <v>1</v>
      </c>
      <c r="O41" s="47">
        <f>SUMIF(A45:A192,A41,O45:O192)</f>
        <v>2</v>
      </c>
      <c r="P41" s="65">
        <f>SUMIF(A45:A192,A41,P45:P192)</f>
        <v>1</v>
      </c>
    </row>
    <row r="42" spans="1:4" ht="12.75" customHeight="1">
      <c r="A42" s="8"/>
      <c r="B42" s="10"/>
      <c r="C42" s="8"/>
      <c r="D42" s="8"/>
    </row>
    <row r="43" spans="1:3" ht="12.75" customHeight="1">
      <c r="A43" s="3" t="s">
        <v>509</v>
      </c>
      <c r="B43" s="3"/>
      <c r="C43" s="3"/>
    </row>
    <row r="44" ht="13.5" customHeight="1"/>
    <row r="45" spans="1:16" ht="39.75" customHeight="1">
      <c r="A45" s="63" t="s">
        <v>12</v>
      </c>
      <c r="B45" s="46" t="s">
        <v>8</v>
      </c>
      <c r="C45" s="46" t="s">
        <v>9</v>
      </c>
      <c r="D45" s="46" t="s">
        <v>510</v>
      </c>
      <c r="E45" s="46" t="s">
        <v>11</v>
      </c>
      <c r="F45" s="46" t="s">
        <v>12</v>
      </c>
      <c r="G45" s="7" t="s">
        <v>16</v>
      </c>
      <c r="H45" s="7" t="s">
        <v>0</v>
      </c>
      <c r="I45" s="7" t="s">
        <v>1</v>
      </c>
      <c r="J45" s="7" t="s">
        <v>511</v>
      </c>
      <c r="K45" s="7" t="s">
        <v>512</v>
      </c>
      <c r="L45" s="7" t="s">
        <v>513</v>
      </c>
      <c r="M45" s="45" t="s">
        <v>514</v>
      </c>
      <c r="N45" s="45" t="s">
        <v>506</v>
      </c>
      <c r="O45" s="45" t="s">
        <v>507</v>
      </c>
      <c r="P45" s="64" t="s">
        <v>508</v>
      </c>
    </row>
    <row r="46" spans="1:16" ht="12.75" customHeight="1">
      <c r="A46" s="16" t="s">
        <v>208</v>
      </c>
      <c r="B46" s="15" t="s">
        <v>207</v>
      </c>
      <c r="C46" s="15" t="s">
        <v>206</v>
      </c>
      <c r="D46" s="14" t="s">
        <v>505</v>
      </c>
      <c r="E46" s="23">
        <v>80.6</v>
      </c>
      <c r="F46" s="14" t="s">
        <v>515</v>
      </c>
      <c r="G46" s="13">
        <v>299</v>
      </c>
      <c r="H46" s="13">
        <v>1</v>
      </c>
      <c r="I46" s="13">
        <v>1</v>
      </c>
      <c r="J46" s="13">
        <v>1</v>
      </c>
      <c r="K46" s="13">
        <f>VLOOKUP(J46,Points!$A$2:$B$202,2)</f>
        <v>28</v>
      </c>
      <c r="L46" s="13">
        <f ca="1">ROW(K46)-(ROW(F45)+MATCH(F46,OFFSET(F45,1,0,C193,1),0))+1</f>
        <v>1</v>
      </c>
      <c r="M46" s="62">
        <f>IF(D46="M",IF(C195&lt;&gt;"",IF(L46&lt;=C195,K46,0),IF(L46&gt;0,K46,0)),IF(C196&lt;&gt;"",IF(L46&lt;=C196,K46,0),IF(L46&gt;0,K46,0)))</f>
        <v>28</v>
      </c>
      <c r="N46" s="62">
        <f aca="true" t="shared" si="0" ref="N46:N77">COUNTIF(J46:J46,1)</f>
        <v>1</v>
      </c>
      <c r="O46" s="62">
        <f aca="true" t="shared" si="1" ref="O46:O77">COUNTIF(J46:J46,2)</f>
        <v>0</v>
      </c>
      <c r="P46" s="62">
        <f aca="true" t="shared" si="2" ref="P46:P77">COUNTIF(J46:J46,3)</f>
        <v>0</v>
      </c>
    </row>
    <row r="47" spans="1:16" ht="12.75" customHeight="1">
      <c r="A47" s="16" t="s">
        <v>208</v>
      </c>
      <c r="B47" s="15" t="s">
        <v>207</v>
      </c>
      <c r="C47" s="15" t="s">
        <v>206</v>
      </c>
      <c r="D47" s="14" t="s">
        <v>505</v>
      </c>
      <c r="E47" s="23">
        <v>80.6</v>
      </c>
      <c r="F47" s="14" t="s">
        <v>515</v>
      </c>
      <c r="G47" s="13">
        <v>299</v>
      </c>
      <c r="H47" s="13">
        <v>1</v>
      </c>
      <c r="I47" s="13">
        <v>1</v>
      </c>
      <c r="J47" s="13">
        <v>1</v>
      </c>
      <c r="K47" s="13">
        <f>VLOOKUP(J47,Points!$A$2:$B$202,2)</f>
        <v>28</v>
      </c>
      <c r="L47" s="13">
        <f ca="1">ROW(K47)-(ROW(F45)+MATCH(F47,OFFSET(F45,1,0,C193,1),0))+1</f>
        <v>2</v>
      </c>
      <c r="M47" s="62">
        <f>IF(D47="M",IF(C195&lt;&gt;"",IF(L47&lt;=C195,K47,0),IF(L47&gt;0,K47,0)),IF(C196&lt;&gt;"",IF(L47&lt;=C196,K47,0),IF(L47&gt;0,K47,0)))</f>
        <v>28</v>
      </c>
      <c r="N47" s="62">
        <f t="shared" si="0"/>
        <v>1</v>
      </c>
      <c r="O47" s="62">
        <f t="shared" si="1"/>
        <v>0</v>
      </c>
      <c r="P47" s="62">
        <f t="shared" si="2"/>
        <v>0</v>
      </c>
    </row>
    <row r="48" spans="1:16" ht="12.75" customHeight="1">
      <c r="A48" s="16" t="s">
        <v>208</v>
      </c>
      <c r="B48" s="15" t="s">
        <v>217</v>
      </c>
      <c r="C48" s="15" t="s">
        <v>216</v>
      </c>
      <c r="D48" s="14" t="s">
        <v>505</v>
      </c>
      <c r="E48" s="23">
        <v>79.35</v>
      </c>
      <c r="F48" s="14" t="s">
        <v>515</v>
      </c>
      <c r="G48" s="13">
        <v>185</v>
      </c>
      <c r="H48" s="13">
        <v>8</v>
      </c>
      <c r="I48" s="13">
        <v>7</v>
      </c>
      <c r="J48" s="13">
        <v>7</v>
      </c>
      <c r="K48" s="13">
        <f>VLOOKUP(J48,Points!$A$2:$B$202,2)</f>
        <v>19</v>
      </c>
      <c r="L48" s="13">
        <f ca="1">ROW(K48)-(ROW(F45)+MATCH(F48,OFFSET(F45,1,0,C193,1),0))+1</f>
        <v>3</v>
      </c>
      <c r="M48" s="62">
        <f>IF(D48="M",IF(C195&lt;&gt;"",IF(L48&lt;=C195,K48,0),IF(L48&gt;0,K48,0)),IF(C196&lt;&gt;"",IF(L48&lt;=C196,K48,0),IF(L48&gt;0,K48,0)))</f>
        <v>19</v>
      </c>
      <c r="N48" s="62">
        <f t="shared" si="0"/>
        <v>0</v>
      </c>
      <c r="O48" s="62">
        <f t="shared" si="1"/>
        <v>0</v>
      </c>
      <c r="P48" s="62">
        <f t="shared" si="2"/>
        <v>0</v>
      </c>
    </row>
    <row r="49" spans="1:16" ht="12.75" customHeight="1">
      <c r="A49" s="16" t="s">
        <v>74</v>
      </c>
      <c r="B49" s="15" t="s">
        <v>73</v>
      </c>
      <c r="C49" s="15" t="s">
        <v>72</v>
      </c>
      <c r="D49" s="14" t="s">
        <v>505</v>
      </c>
      <c r="E49" s="23">
        <v>65.95</v>
      </c>
      <c r="F49" s="14" t="s">
        <v>516</v>
      </c>
      <c r="G49" s="13">
        <v>162</v>
      </c>
      <c r="H49" s="13">
        <v>3</v>
      </c>
      <c r="I49" s="13">
        <v>3</v>
      </c>
      <c r="J49" s="13">
        <v>3</v>
      </c>
      <c r="K49" s="13">
        <f>VLOOKUP(J49,Points!$A$2:$B$202,2)</f>
        <v>23</v>
      </c>
      <c r="L49" s="13">
        <f ca="1">ROW(K49)-(ROW(F45)+MATCH(F49,OFFSET(F45,1,0,C193,1),0))+1</f>
        <v>1</v>
      </c>
      <c r="M49" s="62">
        <f>IF(D49="M",IF(C195&lt;&gt;"",IF(L49&lt;=C195,K49,0),IF(L49&gt;0,K49,0)),IF(C196&lt;&gt;"",IF(L49&lt;=C196,K49,0),IF(L49&gt;0,K49,0)))</f>
        <v>23</v>
      </c>
      <c r="N49" s="62">
        <f t="shared" si="0"/>
        <v>0</v>
      </c>
      <c r="O49" s="62">
        <f t="shared" si="1"/>
        <v>0</v>
      </c>
      <c r="P49" s="62">
        <f t="shared" si="2"/>
        <v>1</v>
      </c>
    </row>
    <row r="50" spans="1:16" ht="12.75" customHeight="1">
      <c r="A50" s="16" t="s">
        <v>31</v>
      </c>
      <c r="B50" s="15" t="s">
        <v>30</v>
      </c>
      <c r="C50" s="15" t="s">
        <v>29</v>
      </c>
      <c r="D50" s="14" t="s">
        <v>505</v>
      </c>
      <c r="E50" s="23">
        <v>54.25</v>
      </c>
      <c r="F50" s="14" t="s">
        <v>517</v>
      </c>
      <c r="G50" s="13">
        <v>168</v>
      </c>
      <c r="H50" s="13">
        <v>2</v>
      </c>
      <c r="I50" s="13">
        <v>3</v>
      </c>
      <c r="J50" s="13">
        <v>2</v>
      </c>
      <c r="K50" s="13">
        <f>VLOOKUP(J50,Points!$A$2:$B$202,2)</f>
        <v>25</v>
      </c>
      <c r="L50" s="13">
        <f ca="1">ROW(K50)-(ROW(F45)+MATCH(F50,OFFSET(F45,1,0,C193,1),0))+1</f>
        <v>1</v>
      </c>
      <c r="M50" s="62">
        <f>IF(D50="M",IF(C195&lt;&gt;"",IF(L50&lt;=C195,K50,0),IF(L50&gt;0,K50,0)),IF(C196&lt;&gt;"",IF(L50&lt;=C196,K50,0),IF(L50&gt;0,K50,0)))</f>
        <v>25</v>
      </c>
      <c r="N50" s="62">
        <f t="shared" si="0"/>
        <v>0</v>
      </c>
      <c r="O50" s="62">
        <f t="shared" si="1"/>
        <v>1</v>
      </c>
      <c r="P50" s="62">
        <f t="shared" si="2"/>
        <v>0</v>
      </c>
    </row>
    <row r="51" spans="1:16" ht="12.75" customHeight="1">
      <c r="A51" s="16" t="s">
        <v>31</v>
      </c>
      <c r="B51" s="15" t="s">
        <v>30</v>
      </c>
      <c r="C51" s="15" t="s">
        <v>29</v>
      </c>
      <c r="D51" s="14" t="s">
        <v>505</v>
      </c>
      <c r="E51" s="23">
        <v>54.25</v>
      </c>
      <c r="F51" s="14" t="s">
        <v>517</v>
      </c>
      <c r="G51" s="13">
        <v>168</v>
      </c>
      <c r="H51" s="13">
        <v>3</v>
      </c>
      <c r="I51" s="13">
        <v>4</v>
      </c>
      <c r="J51" s="13">
        <v>3</v>
      </c>
      <c r="K51" s="13">
        <f>VLOOKUP(J51,Points!$A$2:$B$202,2)</f>
        <v>23</v>
      </c>
      <c r="L51" s="13">
        <f ca="1">ROW(K51)-(ROW(F45)+MATCH(F51,OFFSET(F45,1,0,C193,1),0))+1</f>
        <v>2</v>
      </c>
      <c r="M51" s="62">
        <f>IF(D51="M",IF(C195&lt;&gt;"",IF(L51&lt;=C195,K51,0),IF(L51&gt;0,K51,0)),IF(C196&lt;&gt;"",IF(L51&lt;=C196,K51,0),IF(L51&gt;0,K51,0)))</f>
        <v>23</v>
      </c>
      <c r="N51" s="62">
        <f t="shared" si="0"/>
        <v>0</v>
      </c>
      <c r="O51" s="62">
        <f t="shared" si="1"/>
        <v>0</v>
      </c>
      <c r="P51" s="62">
        <f t="shared" si="2"/>
        <v>1</v>
      </c>
    </row>
    <row r="52" spans="1:16" ht="12.75" customHeight="1">
      <c r="A52" s="16" t="s">
        <v>31</v>
      </c>
      <c r="B52" s="15" t="s">
        <v>261</v>
      </c>
      <c r="C52" s="15" t="s">
        <v>260</v>
      </c>
      <c r="D52" s="14" t="s">
        <v>505</v>
      </c>
      <c r="E52" s="23">
        <v>71.3</v>
      </c>
      <c r="F52" s="14" t="s">
        <v>517</v>
      </c>
      <c r="G52" s="13">
        <v>225</v>
      </c>
      <c r="H52" s="13">
        <v>10</v>
      </c>
      <c r="I52" s="13">
        <v>10</v>
      </c>
      <c r="J52" s="13">
        <v>9</v>
      </c>
      <c r="K52" s="13">
        <f>VLOOKUP(J52,Points!$A$2:$B$202,2)</f>
        <v>17</v>
      </c>
      <c r="L52" s="13">
        <f ca="1">ROW(K52)-(ROW(F45)+MATCH(F52,OFFSET(F45,1,0,C193,1),0))+1</f>
        <v>3</v>
      </c>
      <c r="M52" s="62">
        <f>IF(D52="M",IF(C195&lt;&gt;"",IF(L52&lt;=C195,K52,0),IF(L52&gt;0,K52,0)),IF(C196&lt;&gt;"",IF(L52&lt;=C196,K52,0),IF(L52&gt;0,K52,0)))</f>
        <v>17</v>
      </c>
      <c r="N52" s="62">
        <f t="shared" si="0"/>
        <v>0</v>
      </c>
      <c r="O52" s="62">
        <f t="shared" si="1"/>
        <v>0</v>
      </c>
      <c r="P52" s="62">
        <f t="shared" si="2"/>
        <v>0</v>
      </c>
    </row>
    <row r="53" spans="1:16" ht="12.75" customHeight="1">
      <c r="A53" s="16" t="s">
        <v>92</v>
      </c>
      <c r="B53" s="15" t="s">
        <v>98</v>
      </c>
      <c r="C53" s="15" t="s">
        <v>222</v>
      </c>
      <c r="D53" s="14" t="s">
        <v>505</v>
      </c>
      <c r="E53" s="23">
        <v>94.6</v>
      </c>
      <c r="F53" s="14" t="s">
        <v>518</v>
      </c>
      <c r="G53" s="13">
        <v>301</v>
      </c>
      <c r="H53" s="13">
        <v>1</v>
      </c>
      <c r="I53" s="13">
        <v>1</v>
      </c>
      <c r="J53" s="13">
        <v>1</v>
      </c>
      <c r="K53" s="13">
        <f>VLOOKUP(J53,Points!$A$2:$B$202,2)</f>
        <v>28</v>
      </c>
      <c r="L53" s="13">
        <f ca="1">ROW(K53)-(ROW(F45)+MATCH(F53,OFFSET(F45,1,0,C193,1),0))+1</f>
        <v>1</v>
      </c>
      <c r="M53" s="62">
        <f>IF(D53="M",IF(C195&lt;&gt;"",IF(L53&lt;=C195,K53,0),IF(L53&gt;0,K53,0)),IF(C196&lt;&gt;"",IF(L53&lt;=C196,K53,0),IF(L53&gt;0,K53,0)))</f>
        <v>28</v>
      </c>
      <c r="N53" s="62">
        <f t="shared" si="0"/>
        <v>1</v>
      </c>
      <c r="O53" s="62">
        <f t="shared" si="1"/>
        <v>0</v>
      </c>
      <c r="P53" s="62">
        <f t="shared" si="2"/>
        <v>0</v>
      </c>
    </row>
    <row r="54" spans="1:16" ht="12.75" customHeight="1">
      <c r="A54" s="16" t="s">
        <v>92</v>
      </c>
      <c r="B54" s="15" t="s">
        <v>98</v>
      </c>
      <c r="C54" s="15" t="s">
        <v>222</v>
      </c>
      <c r="D54" s="14" t="s">
        <v>505</v>
      </c>
      <c r="E54" s="23">
        <v>94.6</v>
      </c>
      <c r="F54" s="14" t="s">
        <v>518</v>
      </c>
      <c r="G54" s="13">
        <v>301</v>
      </c>
      <c r="H54" s="13">
        <v>1</v>
      </c>
      <c r="I54" s="13">
        <v>3</v>
      </c>
      <c r="J54" s="13">
        <v>3</v>
      </c>
      <c r="K54" s="13">
        <f>VLOOKUP(J54,Points!$A$2:$B$202,2)</f>
        <v>23</v>
      </c>
      <c r="L54" s="13">
        <f ca="1">ROW(K54)-(ROW(F45)+MATCH(F54,OFFSET(F45,1,0,C193,1),0))+1</f>
        <v>2</v>
      </c>
      <c r="M54" s="62">
        <f>IF(D54="M",IF(C195&lt;&gt;"",IF(L54&lt;=C195,K54,0),IF(L54&gt;0,K54,0)),IF(C196&lt;&gt;"",IF(L54&lt;=C196,K54,0),IF(L54&gt;0,K54,0)))</f>
        <v>23</v>
      </c>
      <c r="N54" s="62">
        <f t="shared" si="0"/>
        <v>0</v>
      </c>
      <c r="O54" s="62">
        <f t="shared" si="1"/>
        <v>0</v>
      </c>
      <c r="P54" s="62">
        <f t="shared" si="2"/>
        <v>1</v>
      </c>
    </row>
    <row r="55" spans="1:16" ht="12.75" customHeight="1">
      <c r="A55" s="16" t="s">
        <v>92</v>
      </c>
      <c r="B55" s="15" t="s">
        <v>91</v>
      </c>
      <c r="C55" s="15" t="s">
        <v>90</v>
      </c>
      <c r="D55" s="14" t="s">
        <v>505</v>
      </c>
      <c r="E55" s="23">
        <v>68.95</v>
      </c>
      <c r="F55" s="14" t="s">
        <v>518</v>
      </c>
      <c r="G55" s="13">
        <v>112</v>
      </c>
      <c r="H55" s="13">
        <v>4</v>
      </c>
      <c r="I55" s="13">
        <v>4</v>
      </c>
      <c r="J55" s="13">
        <v>4</v>
      </c>
      <c r="K55" s="13">
        <f>VLOOKUP(J55,Points!$A$2:$B$202,2)</f>
        <v>22</v>
      </c>
      <c r="L55" s="13">
        <f ca="1">ROW(K55)-(ROW(F45)+MATCH(F55,OFFSET(F45,1,0,C193,1),0))+1</f>
        <v>3</v>
      </c>
      <c r="M55" s="62">
        <f>IF(D55="M",IF(C195&lt;&gt;"",IF(L55&lt;=C195,K55,0),IF(L55&gt;0,K55,0)),IF(C196&lt;&gt;"",IF(L55&lt;=C196,K55,0),IF(L55&gt;0,K55,0)))</f>
        <v>22</v>
      </c>
      <c r="N55" s="62">
        <f t="shared" si="0"/>
        <v>0</v>
      </c>
      <c r="O55" s="62">
        <f t="shared" si="1"/>
        <v>0</v>
      </c>
      <c r="P55" s="62">
        <f t="shared" si="2"/>
        <v>0</v>
      </c>
    </row>
    <row r="56" spans="1:16" ht="12.75" customHeight="1">
      <c r="A56" s="16" t="s">
        <v>92</v>
      </c>
      <c r="B56" s="15" t="s">
        <v>204</v>
      </c>
      <c r="C56" s="15" t="s">
        <v>203</v>
      </c>
      <c r="D56" s="14" t="s">
        <v>505</v>
      </c>
      <c r="E56" s="23">
        <v>71.25</v>
      </c>
      <c r="F56" s="14" t="s">
        <v>518</v>
      </c>
      <c r="G56" s="13">
        <v>177</v>
      </c>
      <c r="H56" s="13">
        <v>6</v>
      </c>
      <c r="I56" s="13">
        <v>7</v>
      </c>
      <c r="J56" s="13">
        <v>6</v>
      </c>
      <c r="K56" s="13">
        <f>VLOOKUP(J56,Points!$A$2:$B$202,2)</f>
        <v>20</v>
      </c>
      <c r="L56" s="13">
        <f ca="1">ROW(K56)-(ROW(F45)+MATCH(F56,OFFSET(F45,1,0,C193,1),0))+1</f>
        <v>4</v>
      </c>
      <c r="M56" s="62">
        <f>IF(D56="M",IF(C195&lt;&gt;"",IF(L56&lt;=C195,K56,0),IF(L56&gt;0,K56,0)),IF(C196&lt;&gt;"",IF(L56&lt;=C196,K56,0),IF(L56&gt;0,K56,0)))</f>
        <v>20</v>
      </c>
      <c r="N56" s="62">
        <f t="shared" si="0"/>
        <v>0</v>
      </c>
      <c r="O56" s="62">
        <f t="shared" si="1"/>
        <v>0</v>
      </c>
      <c r="P56" s="62">
        <f t="shared" si="2"/>
        <v>0</v>
      </c>
    </row>
    <row r="57" spans="1:16" ht="12.75" customHeight="1">
      <c r="A57" s="16" t="s">
        <v>99</v>
      </c>
      <c r="B57" s="15" t="s">
        <v>173</v>
      </c>
      <c r="C57" s="15" t="s">
        <v>172</v>
      </c>
      <c r="D57" s="14" t="s">
        <v>505</v>
      </c>
      <c r="E57" s="23">
        <v>105.1</v>
      </c>
      <c r="F57" s="14" t="s">
        <v>519</v>
      </c>
      <c r="G57" s="13">
        <v>222</v>
      </c>
      <c r="H57" s="13">
        <v>1</v>
      </c>
      <c r="I57" s="13">
        <v>1</v>
      </c>
      <c r="J57" s="13">
        <v>1</v>
      </c>
      <c r="K57" s="13">
        <f>VLOOKUP(J57,Points!$A$2:$B$202,2)</f>
        <v>28</v>
      </c>
      <c r="L57" s="13">
        <f ca="1">ROW(K57)-(ROW(F45)+MATCH(F57,OFFSET(F45,1,0,C193,1),0))+1</f>
        <v>1</v>
      </c>
      <c r="M57" s="62">
        <f>IF(D57="M",IF(C195&lt;&gt;"",IF(L57&lt;=C195,K57,0),IF(L57&gt;0,K57,0)),IF(C196&lt;&gt;"",IF(L57&lt;=C196,K57,0),IF(L57&gt;0,K57,0)))</f>
        <v>28</v>
      </c>
      <c r="N57" s="62">
        <f t="shared" si="0"/>
        <v>1</v>
      </c>
      <c r="O57" s="62">
        <f t="shared" si="1"/>
        <v>0</v>
      </c>
      <c r="P57" s="62">
        <f t="shared" si="2"/>
        <v>0</v>
      </c>
    </row>
    <row r="58" spans="1:16" ht="12.75" customHeight="1">
      <c r="A58" s="16" t="s">
        <v>99</v>
      </c>
      <c r="B58" s="15" t="s">
        <v>123</v>
      </c>
      <c r="C58" s="15" t="s">
        <v>122</v>
      </c>
      <c r="D58" s="14" t="s">
        <v>505</v>
      </c>
      <c r="E58" s="23">
        <v>59.9</v>
      </c>
      <c r="F58" s="14" t="s">
        <v>519</v>
      </c>
      <c r="G58" s="13">
        <v>184</v>
      </c>
      <c r="H58" s="13">
        <v>2</v>
      </c>
      <c r="I58" s="13">
        <v>4</v>
      </c>
      <c r="J58" s="13">
        <v>2</v>
      </c>
      <c r="K58" s="13">
        <f>VLOOKUP(J58,Points!$A$2:$B$202,2)</f>
        <v>25</v>
      </c>
      <c r="L58" s="13">
        <f ca="1">ROW(K58)-(ROW(F45)+MATCH(F58,OFFSET(F45,1,0,C193,1),0))+1</f>
        <v>2</v>
      </c>
      <c r="M58" s="62">
        <f>IF(D58="M",IF(C195&lt;&gt;"",IF(L58&lt;=C195,K58,0),IF(L58&gt;0,K58,0)),IF(C196&lt;&gt;"",IF(L58&lt;=C196,K58,0),IF(L58&gt;0,K58,0)))</f>
        <v>25</v>
      </c>
      <c r="N58" s="62">
        <f t="shared" si="0"/>
        <v>0</v>
      </c>
      <c r="O58" s="62">
        <f t="shared" si="1"/>
        <v>1</v>
      </c>
      <c r="P58" s="62">
        <f t="shared" si="2"/>
        <v>0</v>
      </c>
    </row>
    <row r="59" spans="1:16" ht="12.75" customHeight="1">
      <c r="A59" s="16" t="s">
        <v>99</v>
      </c>
      <c r="B59" s="15" t="s">
        <v>98</v>
      </c>
      <c r="C59" s="15" t="s">
        <v>97</v>
      </c>
      <c r="D59" s="14" t="s">
        <v>505</v>
      </c>
      <c r="E59" s="23">
        <v>79.85</v>
      </c>
      <c r="F59" s="14" t="s">
        <v>519</v>
      </c>
      <c r="G59" s="13">
        <v>184</v>
      </c>
      <c r="H59" s="13">
        <v>2</v>
      </c>
      <c r="I59" s="13">
        <v>2</v>
      </c>
      <c r="J59" s="13">
        <v>2</v>
      </c>
      <c r="K59" s="13">
        <f>VLOOKUP(J59,Points!$A$2:$B$202,2)</f>
        <v>25</v>
      </c>
      <c r="L59" s="13">
        <f ca="1">ROW(K59)-(ROW(F45)+MATCH(F59,OFFSET(F45,1,0,C193,1),0))+1</f>
        <v>3</v>
      </c>
      <c r="M59" s="62">
        <f>IF(D59="M",IF(C195&lt;&gt;"",IF(L59&lt;=C195,K59,0),IF(L59&gt;0,K59,0)),IF(C196&lt;&gt;"",IF(L59&lt;=C196,K59,0),IF(L59&gt;0,K59,0)))</f>
        <v>25</v>
      </c>
      <c r="N59" s="62">
        <f t="shared" si="0"/>
        <v>0</v>
      </c>
      <c r="O59" s="62">
        <f t="shared" si="1"/>
        <v>1</v>
      </c>
      <c r="P59" s="62">
        <f t="shared" si="2"/>
        <v>0</v>
      </c>
    </row>
    <row r="60" spans="1:16" ht="12.75" customHeight="1">
      <c r="A60" s="16" t="s">
        <v>99</v>
      </c>
      <c r="B60" s="15" t="s">
        <v>129</v>
      </c>
      <c r="C60" s="15" t="s">
        <v>134</v>
      </c>
      <c r="D60" s="14" t="s">
        <v>505</v>
      </c>
      <c r="E60" s="23">
        <v>65.2</v>
      </c>
      <c r="F60" s="14" t="s">
        <v>519</v>
      </c>
      <c r="G60" s="13">
        <v>177</v>
      </c>
      <c r="H60" s="13">
        <v>4</v>
      </c>
      <c r="I60" s="13">
        <v>4</v>
      </c>
      <c r="J60" s="13">
        <v>4</v>
      </c>
      <c r="K60" s="13">
        <f>VLOOKUP(J60,Points!$A$2:$B$202,2)</f>
        <v>22</v>
      </c>
      <c r="L60" s="13">
        <f ca="1">ROW(K60)-(ROW(F45)+MATCH(F60,OFFSET(F45,1,0,C193,1),0))+1</f>
        <v>4</v>
      </c>
      <c r="M60" s="62">
        <f>IF(D60="M",IF(C195&lt;&gt;"",IF(L60&lt;=C195,K60,0),IF(L60&gt;0,K60,0)),IF(C196&lt;&gt;"",IF(L60&lt;=C196,K60,0),IF(L60&gt;0,K60,0)))</f>
        <v>22</v>
      </c>
      <c r="N60" s="62">
        <f t="shared" si="0"/>
        <v>0</v>
      </c>
      <c r="O60" s="62">
        <f t="shared" si="1"/>
        <v>0</v>
      </c>
      <c r="P60" s="62">
        <f t="shared" si="2"/>
        <v>0</v>
      </c>
    </row>
    <row r="61" spans="1:16" ht="12.75" customHeight="1">
      <c r="A61" s="16" t="s">
        <v>99</v>
      </c>
      <c r="B61" s="15" t="s">
        <v>152</v>
      </c>
      <c r="C61" s="15" t="s">
        <v>151</v>
      </c>
      <c r="D61" s="14" t="s">
        <v>505</v>
      </c>
      <c r="E61" s="23">
        <v>76.65</v>
      </c>
      <c r="F61" s="14" t="s">
        <v>519</v>
      </c>
      <c r="G61" s="13">
        <v>191</v>
      </c>
      <c r="H61" s="13">
        <v>5</v>
      </c>
      <c r="I61" s="13">
        <v>4</v>
      </c>
      <c r="J61" s="13">
        <v>4</v>
      </c>
      <c r="K61" s="13">
        <f>VLOOKUP(J61,Points!$A$2:$B$202,2)</f>
        <v>22</v>
      </c>
      <c r="L61" s="13">
        <f ca="1">ROW(K61)-(ROW(F45)+MATCH(F61,OFFSET(F45,1,0,C193,1),0))+1</f>
        <v>5</v>
      </c>
      <c r="M61" s="62">
        <f>IF(D61="M",IF(C195&lt;&gt;"",IF(L61&lt;=C195,K61,0),IF(L61&gt;0,K61,0)),IF(C196&lt;&gt;"",IF(L61&lt;=C196,K61,0),IF(L61&gt;0,K61,0)))</f>
        <v>22</v>
      </c>
      <c r="N61" s="62">
        <f t="shared" si="0"/>
        <v>0</v>
      </c>
      <c r="O61" s="62">
        <f t="shared" si="1"/>
        <v>0</v>
      </c>
      <c r="P61" s="62">
        <f t="shared" si="2"/>
        <v>0</v>
      </c>
    </row>
    <row r="62" spans="1:16" ht="12.75" customHeight="1">
      <c r="A62" s="16" t="s">
        <v>99</v>
      </c>
      <c r="B62" s="15" t="s">
        <v>211</v>
      </c>
      <c r="C62" s="15" t="s">
        <v>210</v>
      </c>
      <c r="D62" s="14" t="s">
        <v>505</v>
      </c>
      <c r="E62" s="23">
        <v>79.95</v>
      </c>
      <c r="F62" s="14" t="s">
        <v>519</v>
      </c>
      <c r="G62" s="13">
        <v>227</v>
      </c>
      <c r="H62" s="13">
        <v>5</v>
      </c>
      <c r="I62" s="13">
        <v>4</v>
      </c>
      <c r="J62" s="13">
        <v>4</v>
      </c>
      <c r="K62" s="13">
        <f>VLOOKUP(J62,Points!$A$2:$B$202,2)</f>
        <v>22</v>
      </c>
      <c r="L62" s="13">
        <f ca="1">ROW(K62)-(ROW(F45)+MATCH(F62,OFFSET(F45,1,0,C193,1),0))+1</f>
        <v>6</v>
      </c>
      <c r="M62" s="62">
        <f>IF(D62="M",IF(C195&lt;&gt;"",IF(L62&lt;=C195,K62,0),IF(L62&gt;0,K62,0)),IF(C196&lt;&gt;"",IF(L62&lt;=C196,K62,0),IF(L62&gt;0,K62,0)))</f>
        <v>22</v>
      </c>
      <c r="N62" s="62">
        <f t="shared" si="0"/>
        <v>0</v>
      </c>
      <c r="O62" s="62">
        <f t="shared" si="1"/>
        <v>0</v>
      </c>
      <c r="P62" s="62">
        <f t="shared" si="2"/>
        <v>0</v>
      </c>
    </row>
    <row r="63" spans="1:16" ht="12.75" customHeight="1">
      <c r="A63" s="16" t="s">
        <v>99</v>
      </c>
      <c r="B63" s="15" t="s">
        <v>136</v>
      </c>
      <c r="C63" s="15" t="s">
        <v>135</v>
      </c>
      <c r="D63" s="14" t="s">
        <v>505</v>
      </c>
      <c r="E63" s="23">
        <v>66.5</v>
      </c>
      <c r="F63" s="14" t="s">
        <v>519</v>
      </c>
      <c r="G63" s="13">
        <v>160</v>
      </c>
      <c r="H63" s="13">
        <v>5</v>
      </c>
      <c r="I63" s="13">
        <v>5</v>
      </c>
      <c r="J63" s="13">
        <v>5</v>
      </c>
      <c r="K63" s="13">
        <f>VLOOKUP(J63,Points!$A$2:$B$202,2)</f>
        <v>21</v>
      </c>
      <c r="L63" s="13">
        <f ca="1">ROW(K63)-(ROW(F45)+MATCH(F63,OFFSET(F45,1,0,C193,1),0))+1</f>
        <v>7</v>
      </c>
      <c r="M63" s="62">
        <f>IF(D63="M",IF(C195&lt;&gt;"",IF(L63&lt;=C195,K63,0),IF(L63&gt;0,K63,0)),IF(C196&lt;&gt;"",IF(L63&lt;=C196,K63,0),IF(L63&gt;0,K63,0)))</f>
        <v>21</v>
      </c>
      <c r="N63" s="62">
        <f t="shared" si="0"/>
        <v>0</v>
      </c>
      <c r="O63" s="62">
        <f t="shared" si="1"/>
        <v>0</v>
      </c>
      <c r="P63" s="62">
        <f t="shared" si="2"/>
        <v>0</v>
      </c>
    </row>
    <row r="64" spans="1:16" ht="12.75" customHeight="1">
      <c r="A64" s="16" t="s">
        <v>99</v>
      </c>
      <c r="B64" s="15" t="s">
        <v>188</v>
      </c>
      <c r="C64" s="15" t="s">
        <v>187</v>
      </c>
      <c r="D64" s="14" t="s">
        <v>505</v>
      </c>
      <c r="E64" s="23">
        <v>59.85</v>
      </c>
      <c r="F64" s="14" t="s">
        <v>519</v>
      </c>
      <c r="G64" s="13">
        <v>0</v>
      </c>
      <c r="H64" s="13">
        <v>0</v>
      </c>
      <c r="I64" s="13">
        <v>5</v>
      </c>
      <c r="J64" s="13">
        <v>0</v>
      </c>
      <c r="K64" s="13">
        <f>VLOOKUP(J64,Points!$A$2:$B$202,2)</f>
        <v>0</v>
      </c>
      <c r="L64" s="13">
        <f ca="1">ROW(K64)-(ROW(F45)+MATCH(F64,OFFSET(F45,1,0,C193,1),0))+1</f>
        <v>8</v>
      </c>
      <c r="M64" s="62">
        <f>IF(D64="M",IF(C195&lt;&gt;"",IF(L64&lt;=C195,K64,0),IF(L64&gt;0,K64,0)),IF(C196&lt;&gt;"",IF(L64&lt;=C196,K64,0),IF(L64&gt;0,K64,0)))</f>
        <v>0</v>
      </c>
      <c r="N64" s="62">
        <f t="shared" si="0"/>
        <v>0</v>
      </c>
      <c r="O64" s="62">
        <f t="shared" si="1"/>
        <v>0</v>
      </c>
      <c r="P64" s="62">
        <f t="shared" si="2"/>
        <v>0</v>
      </c>
    </row>
    <row r="65" spans="1:16" ht="12.75" customHeight="1">
      <c r="A65" s="16" t="s">
        <v>185</v>
      </c>
      <c r="B65" s="15" t="s">
        <v>136</v>
      </c>
      <c r="C65" s="15" t="s">
        <v>197</v>
      </c>
      <c r="D65" s="14" t="s">
        <v>505</v>
      </c>
      <c r="E65" s="23">
        <v>71.6</v>
      </c>
      <c r="F65" s="14" t="s">
        <v>520</v>
      </c>
      <c r="G65" s="13">
        <v>236</v>
      </c>
      <c r="H65" s="13">
        <v>1</v>
      </c>
      <c r="I65" s="13">
        <v>2</v>
      </c>
      <c r="J65" s="13">
        <v>1</v>
      </c>
      <c r="K65" s="13">
        <f>VLOOKUP(J65,Points!$A$2:$B$202,2)</f>
        <v>28</v>
      </c>
      <c r="L65" s="13">
        <f ca="1">ROW(K65)-(ROW(F45)+MATCH(F65,OFFSET(F45,1,0,C193,1),0))+1</f>
        <v>1</v>
      </c>
      <c r="M65" s="62">
        <f>IF(D65="M",IF(C195&lt;&gt;"",IF(L65&lt;=C195,K65,0),IF(L65&gt;0,K65,0)),IF(C196&lt;&gt;"",IF(L65&lt;=C196,K65,0),IF(L65&gt;0,K65,0)))</f>
        <v>28</v>
      </c>
      <c r="N65" s="62">
        <f t="shared" si="0"/>
        <v>1</v>
      </c>
      <c r="O65" s="62">
        <f t="shared" si="1"/>
        <v>0</v>
      </c>
      <c r="P65" s="62">
        <f t="shared" si="2"/>
        <v>0</v>
      </c>
    </row>
    <row r="66" spans="1:16" ht="12.75" customHeight="1">
      <c r="A66" s="16" t="s">
        <v>185</v>
      </c>
      <c r="B66" s="15" t="s">
        <v>82</v>
      </c>
      <c r="C66" s="15" t="s">
        <v>184</v>
      </c>
      <c r="D66" s="14" t="s">
        <v>505</v>
      </c>
      <c r="E66" s="23">
        <v>60.45</v>
      </c>
      <c r="F66" s="14" t="s">
        <v>520</v>
      </c>
      <c r="G66" s="13">
        <v>188</v>
      </c>
      <c r="H66" s="13">
        <v>2</v>
      </c>
      <c r="I66" s="13">
        <v>3</v>
      </c>
      <c r="J66" s="13">
        <v>3</v>
      </c>
      <c r="K66" s="13">
        <f>VLOOKUP(J66,Points!$A$2:$B$202,2)</f>
        <v>23</v>
      </c>
      <c r="L66" s="13">
        <f ca="1">ROW(K66)-(ROW(F45)+MATCH(F66,OFFSET(F45,1,0,C193,1),0))+1</f>
        <v>2</v>
      </c>
      <c r="M66" s="62">
        <f>IF(D66="M",IF(C195&lt;&gt;"",IF(L66&lt;=C195,K66,0),IF(L66&gt;0,K66,0)),IF(C196&lt;&gt;"",IF(L66&lt;=C196,K66,0),IF(L66&gt;0,K66,0)))</f>
        <v>23</v>
      </c>
      <c r="N66" s="62">
        <f t="shared" si="0"/>
        <v>0</v>
      </c>
      <c r="O66" s="62">
        <f t="shared" si="1"/>
        <v>0</v>
      </c>
      <c r="P66" s="62">
        <f t="shared" si="2"/>
        <v>1</v>
      </c>
    </row>
    <row r="67" spans="1:16" ht="12.75" customHeight="1">
      <c r="A67" s="16" t="s">
        <v>48</v>
      </c>
      <c r="B67" s="15" t="s">
        <v>47</v>
      </c>
      <c r="C67" s="15" t="s">
        <v>46</v>
      </c>
      <c r="D67" s="14" t="s">
        <v>505</v>
      </c>
      <c r="E67" s="23">
        <v>59.7</v>
      </c>
      <c r="F67" s="14" t="s">
        <v>521</v>
      </c>
      <c r="G67" s="13">
        <v>162</v>
      </c>
      <c r="H67" s="13">
        <v>2</v>
      </c>
      <c r="I67" s="13">
        <v>3</v>
      </c>
      <c r="J67" s="13">
        <v>2</v>
      </c>
      <c r="K67" s="13">
        <f>VLOOKUP(J67,Points!$A$2:$B$202,2)</f>
        <v>25</v>
      </c>
      <c r="L67" s="13">
        <f ca="1">ROW(K67)-(ROW(F45)+MATCH(F67,OFFSET(F45,1,0,C193,1),0))+1</f>
        <v>1</v>
      </c>
      <c r="M67" s="62">
        <f>IF(D67="M",IF(C195&lt;&gt;"",IF(L67&lt;=C195,K67,0),IF(L67&gt;0,K67,0)),IF(C196&lt;&gt;"",IF(L67&lt;=C196,K67,0),IF(L67&gt;0,K67,0)))</f>
        <v>25</v>
      </c>
      <c r="N67" s="62">
        <f t="shared" si="0"/>
        <v>0</v>
      </c>
      <c r="O67" s="62">
        <f t="shared" si="1"/>
        <v>1</v>
      </c>
      <c r="P67" s="62">
        <f t="shared" si="2"/>
        <v>0</v>
      </c>
    </row>
    <row r="68" spans="1:16" ht="12.75" customHeight="1">
      <c r="A68" s="16" t="s">
        <v>48</v>
      </c>
      <c r="B68" s="15" t="s">
        <v>47</v>
      </c>
      <c r="C68" s="15" t="s">
        <v>46</v>
      </c>
      <c r="D68" s="14" t="s">
        <v>505</v>
      </c>
      <c r="E68" s="23">
        <v>59.7</v>
      </c>
      <c r="F68" s="14" t="s">
        <v>521</v>
      </c>
      <c r="G68" s="13">
        <v>162</v>
      </c>
      <c r="H68" s="13">
        <v>5</v>
      </c>
      <c r="I68" s="13">
        <v>5</v>
      </c>
      <c r="J68" s="13">
        <v>5</v>
      </c>
      <c r="K68" s="13">
        <f>VLOOKUP(J68,Points!$A$2:$B$202,2)</f>
        <v>21</v>
      </c>
      <c r="L68" s="13">
        <f ca="1">ROW(K68)-(ROW(F45)+MATCH(F68,OFFSET(F45,1,0,C193,1),0))+1</f>
        <v>2</v>
      </c>
      <c r="M68" s="62">
        <f>IF(D68="M",IF(C195&lt;&gt;"",IF(L68&lt;=C195,K68,0),IF(L68&gt;0,K68,0)),IF(C196&lt;&gt;"",IF(L68&lt;=C196,K68,0),IF(L68&gt;0,K68,0)))</f>
        <v>21</v>
      </c>
      <c r="N68" s="62">
        <f t="shared" si="0"/>
        <v>0</v>
      </c>
      <c r="O68" s="62">
        <f t="shared" si="1"/>
        <v>0</v>
      </c>
      <c r="P68" s="62">
        <f t="shared" si="2"/>
        <v>0</v>
      </c>
    </row>
    <row r="69" spans="1:16" ht="12.75" customHeight="1">
      <c r="A69" s="16" t="s">
        <v>48</v>
      </c>
      <c r="B69" s="15" t="s">
        <v>60</v>
      </c>
      <c r="C69" s="15" t="s">
        <v>59</v>
      </c>
      <c r="D69" s="14" t="s">
        <v>505</v>
      </c>
      <c r="E69" s="23">
        <v>56.9</v>
      </c>
      <c r="F69" s="14" t="s">
        <v>521</v>
      </c>
      <c r="G69" s="13">
        <v>125</v>
      </c>
      <c r="H69" s="13">
        <v>7</v>
      </c>
      <c r="I69" s="13">
        <v>6</v>
      </c>
      <c r="J69" s="13">
        <v>7</v>
      </c>
      <c r="K69" s="13">
        <f>VLOOKUP(J69,Points!$A$2:$B$202,2)</f>
        <v>19</v>
      </c>
      <c r="L69" s="13">
        <f ca="1">ROW(K69)-(ROW(F45)+MATCH(F69,OFFSET(F45,1,0,C193,1),0))+1</f>
        <v>3</v>
      </c>
      <c r="M69" s="62">
        <f>IF(D69="M",IF(C195&lt;&gt;"",IF(L69&lt;=C195,K69,0),IF(L69&gt;0,K69,0)),IF(C196&lt;&gt;"",IF(L69&lt;=C196,K69,0),IF(L69&gt;0,K69,0)))</f>
        <v>19</v>
      </c>
      <c r="N69" s="62">
        <f t="shared" si="0"/>
        <v>0</v>
      </c>
      <c r="O69" s="62">
        <f t="shared" si="1"/>
        <v>0</v>
      </c>
      <c r="P69" s="62">
        <f t="shared" si="2"/>
        <v>0</v>
      </c>
    </row>
    <row r="70" spans="1:16" ht="12.75" customHeight="1">
      <c r="A70" s="16" t="s">
        <v>22</v>
      </c>
      <c r="B70" s="15" t="s">
        <v>21</v>
      </c>
      <c r="C70" s="15" t="s">
        <v>20</v>
      </c>
      <c r="D70" s="14" t="s">
        <v>505</v>
      </c>
      <c r="E70" s="23">
        <v>48.4</v>
      </c>
      <c r="F70" s="14" t="s">
        <v>522</v>
      </c>
      <c r="G70" s="13">
        <v>93</v>
      </c>
      <c r="H70" s="13">
        <v>1</v>
      </c>
      <c r="I70" s="13">
        <v>1</v>
      </c>
      <c r="J70" s="13">
        <v>1</v>
      </c>
      <c r="K70" s="13">
        <f>VLOOKUP(J70,Points!$A$2:$B$202,2)</f>
        <v>28</v>
      </c>
      <c r="L70" s="13">
        <f ca="1">ROW(K70)-(ROW(F45)+MATCH(F70,OFFSET(F45,1,0,C193,1),0))+1</f>
        <v>1</v>
      </c>
      <c r="M70" s="62">
        <f>IF(D70="M",IF(C195&lt;&gt;"",IF(L70&lt;=C195,K70,0),IF(L70&gt;0,K70,0)),IF(C196&lt;&gt;"",IF(L70&lt;=C196,K70,0),IF(L70&gt;0,K70,0)))</f>
        <v>28</v>
      </c>
      <c r="N70" s="62">
        <f t="shared" si="0"/>
        <v>1</v>
      </c>
      <c r="O70" s="62">
        <f t="shared" si="1"/>
        <v>0</v>
      </c>
      <c r="P70" s="62">
        <f t="shared" si="2"/>
        <v>0</v>
      </c>
    </row>
    <row r="71" spans="1:16" ht="12.75" customHeight="1">
      <c r="A71" s="16" t="s">
        <v>22</v>
      </c>
      <c r="B71" s="15" t="s">
        <v>157</v>
      </c>
      <c r="C71" s="15" t="s">
        <v>156</v>
      </c>
      <c r="D71" s="14" t="s">
        <v>505</v>
      </c>
      <c r="E71" s="23">
        <v>87.4</v>
      </c>
      <c r="F71" s="14" t="s">
        <v>522</v>
      </c>
      <c r="G71" s="13">
        <v>288</v>
      </c>
      <c r="H71" s="13">
        <v>2</v>
      </c>
      <c r="I71" s="13">
        <v>1</v>
      </c>
      <c r="J71" s="13">
        <v>1</v>
      </c>
      <c r="K71" s="13">
        <f>VLOOKUP(J71,Points!$A$2:$B$202,2)</f>
        <v>28</v>
      </c>
      <c r="L71" s="13">
        <f ca="1">ROW(K71)-(ROW(F45)+MATCH(F71,OFFSET(F45,1,0,C193,1),0))+1</f>
        <v>2</v>
      </c>
      <c r="M71" s="62">
        <f>IF(D71="M",IF(C195&lt;&gt;"",IF(L71&lt;=C195,K71,0),IF(L71&gt;0,K71,0)),IF(C196&lt;&gt;"",IF(L71&lt;=C196,K71,0),IF(L71&gt;0,K71,0)))</f>
        <v>28</v>
      </c>
      <c r="N71" s="62">
        <f t="shared" si="0"/>
        <v>1</v>
      </c>
      <c r="O71" s="62">
        <f t="shared" si="1"/>
        <v>0</v>
      </c>
      <c r="P71" s="62">
        <f t="shared" si="2"/>
        <v>0</v>
      </c>
    </row>
    <row r="72" spans="1:16" ht="12.75" customHeight="1">
      <c r="A72" s="16" t="s">
        <v>22</v>
      </c>
      <c r="B72" s="15" t="s">
        <v>157</v>
      </c>
      <c r="C72" s="15" t="s">
        <v>156</v>
      </c>
      <c r="D72" s="14" t="s">
        <v>505</v>
      </c>
      <c r="E72" s="23">
        <v>87.4</v>
      </c>
      <c r="F72" s="14" t="s">
        <v>522</v>
      </c>
      <c r="G72" s="13">
        <v>288</v>
      </c>
      <c r="H72" s="13">
        <v>1</v>
      </c>
      <c r="I72" s="13">
        <v>1</v>
      </c>
      <c r="J72" s="13">
        <v>1</v>
      </c>
      <c r="K72" s="13">
        <f>VLOOKUP(J72,Points!$A$2:$B$202,2)</f>
        <v>28</v>
      </c>
      <c r="L72" s="13">
        <f ca="1">ROW(K72)-(ROW(F45)+MATCH(F72,OFFSET(F45,1,0,C193,1),0))+1</f>
        <v>3</v>
      </c>
      <c r="M72" s="62">
        <f>IF(D72="M",IF(C195&lt;&gt;"",IF(L72&lt;=C195,K72,0),IF(L72&gt;0,K72,0)),IF(C196&lt;&gt;"",IF(L72&lt;=C196,K72,0),IF(L72&gt;0,K72,0)))</f>
        <v>28</v>
      </c>
      <c r="N72" s="62">
        <f t="shared" si="0"/>
        <v>1</v>
      </c>
      <c r="O72" s="62">
        <f t="shared" si="1"/>
        <v>0</v>
      </c>
      <c r="P72" s="62">
        <f t="shared" si="2"/>
        <v>0</v>
      </c>
    </row>
    <row r="73" spans="1:16" ht="12.75" customHeight="1">
      <c r="A73" s="16" t="s">
        <v>22</v>
      </c>
      <c r="B73" s="15" t="s">
        <v>157</v>
      </c>
      <c r="C73" s="15" t="s">
        <v>156</v>
      </c>
      <c r="D73" s="14" t="s">
        <v>505</v>
      </c>
      <c r="E73" s="23">
        <v>87.4</v>
      </c>
      <c r="F73" s="14" t="s">
        <v>522</v>
      </c>
      <c r="G73" s="13">
        <v>288</v>
      </c>
      <c r="H73" s="13">
        <v>1</v>
      </c>
      <c r="I73" s="13">
        <v>1</v>
      </c>
      <c r="J73" s="13">
        <v>1</v>
      </c>
      <c r="K73" s="13">
        <f>VLOOKUP(J73,Points!$A$2:$B$202,2)</f>
        <v>28</v>
      </c>
      <c r="L73" s="13">
        <f ca="1">ROW(K73)-(ROW(F45)+MATCH(F73,OFFSET(F45,1,0,C193,1),0))+1</f>
        <v>4</v>
      </c>
      <c r="M73" s="62">
        <f>IF(D73="M",IF(C195&lt;&gt;"",IF(L73&lt;=C195,K73,0),IF(L73&gt;0,K73,0)),IF(C196&lt;&gt;"",IF(L73&lt;=C196,K73,0),IF(L73&gt;0,K73,0)))</f>
        <v>28</v>
      </c>
      <c r="N73" s="62">
        <f t="shared" si="0"/>
        <v>1</v>
      </c>
      <c r="O73" s="62">
        <f t="shared" si="1"/>
        <v>0</v>
      </c>
      <c r="P73" s="62">
        <f t="shared" si="2"/>
        <v>0</v>
      </c>
    </row>
    <row r="74" spans="1:16" ht="12.75" customHeight="1">
      <c r="A74" s="16" t="s">
        <v>22</v>
      </c>
      <c r="B74" s="15" t="s">
        <v>312</v>
      </c>
      <c r="C74" s="15" t="s">
        <v>311</v>
      </c>
      <c r="D74" s="14" t="s">
        <v>505</v>
      </c>
      <c r="E74" s="23">
        <v>103.25</v>
      </c>
      <c r="F74" s="14" t="s">
        <v>522</v>
      </c>
      <c r="G74" s="13">
        <v>225</v>
      </c>
      <c r="H74" s="13">
        <v>2</v>
      </c>
      <c r="I74" s="13">
        <v>2</v>
      </c>
      <c r="J74" s="13">
        <v>2</v>
      </c>
      <c r="K74" s="13">
        <f>VLOOKUP(J74,Points!$A$2:$B$202,2)</f>
        <v>25</v>
      </c>
      <c r="L74" s="13">
        <f ca="1">ROW(K74)-(ROW(F45)+MATCH(F74,OFFSET(F45,1,0,C193,1),0))+1</f>
        <v>5</v>
      </c>
      <c r="M74" s="62">
        <f>IF(D74="M",IF(C195&lt;&gt;"",IF(L74&lt;=C195,K74,0),IF(L74&gt;0,K74,0)),IF(C196&lt;&gt;"",IF(L74&lt;=C196,K74,0),IF(L74&gt;0,K74,0)))</f>
        <v>25</v>
      </c>
      <c r="N74" s="62">
        <f t="shared" si="0"/>
        <v>0</v>
      </c>
      <c r="O74" s="62">
        <f t="shared" si="1"/>
        <v>1</v>
      </c>
      <c r="P74" s="62">
        <f t="shared" si="2"/>
        <v>0</v>
      </c>
    </row>
    <row r="75" spans="1:16" ht="12.75" customHeight="1">
      <c r="A75" s="16" t="s">
        <v>22</v>
      </c>
      <c r="B75" s="15" t="s">
        <v>26</v>
      </c>
      <c r="C75" s="15" t="s">
        <v>281</v>
      </c>
      <c r="D75" s="14" t="s">
        <v>505</v>
      </c>
      <c r="E75" s="23">
        <v>87.05</v>
      </c>
      <c r="F75" s="14" t="s">
        <v>522</v>
      </c>
      <c r="G75" s="13">
        <v>256</v>
      </c>
      <c r="H75" s="13">
        <v>5</v>
      </c>
      <c r="I75" s="13">
        <v>5</v>
      </c>
      <c r="J75" s="13">
        <v>4</v>
      </c>
      <c r="K75" s="13">
        <f>VLOOKUP(J75,Points!$A$2:$B$202,2)</f>
        <v>22</v>
      </c>
      <c r="L75" s="13">
        <f ca="1">ROW(K75)-(ROW(F45)+MATCH(F75,OFFSET(F45,1,0,C193,1),0))+1</f>
        <v>6</v>
      </c>
      <c r="M75" s="62">
        <f>IF(D75="M",IF(C195&lt;&gt;"",IF(L75&lt;=C195,K75,0),IF(L75&gt;0,K75,0)),IF(C196&lt;&gt;"",IF(L75&lt;=C196,K75,0),IF(L75&gt;0,K75,0)))</f>
        <v>22</v>
      </c>
      <c r="N75" s="62">
        <f t="shared" si="0"/>
        <v>0</v>
      </c>
      <c r="O75" s="62">
        <f t="shared" si="1"/>
        <v>0</v>
      </c>
      <c r="P75" s="62">
        <f t="shared" si="2"/>
        <v>0</v>
      </c>
    </row>
    <row r="76" spans="1:16" ht="12.75" customHeight="1">
      <c r="A76" s="16" t="s">
        <v>96</v>
      </c>
      <c r="B76" s="15" t="s">
        <v>95</v>
      </c>
      <c r="C76" s="15" t="s">
        <v>94</v>
      </c>
      <c r="D76" s="14" t="s">
        <v>505</v>
      </c>
      <c r="E76" s="23">
        <v>75.8</v>
      </c>
      <c r="F76" s="14" t="s">
        <v>523</v>
      </c>
      <c r="G76" s="13">
        <v>208</v>
      </c>
      <c r="H76" s="13">
        <v>1</v>
      </c>
      <c r="I76" s="13">
        <v>1</v>
      </c>
      <c r="J76" s="13">
        <v>1</v>
      </c>
      <c r="K76" s="13">
        <f>VLOOKUP(J76,Points!$A$2:$B$202,2)</f>
        <v>28</v>
      </c>
      <c r="L76" s="13">
        <f ca="1">ROW(K76)-(ROW(F45)+MATCH(F76,OFFSET(F45,1,0,C193,1),0))+1</f>
        <v>1</v>
      </c>
      <c r="M76" s="62">
        <f>IF(D76="M",IF(C195&lt;&gt;"",IF(L76&lt;=C195,K76,0),IF(L76&gt;0,K76,0)),IF(C196&lt;&gt;"",IF(L76&lt;=C196,K76,0),IF(L76&gt;0,K76,0)))</f>
        <v>28</v>
      </c>
      <c r="N76" s="62">
        <f t="shared" si="0"/>
        <v>1</v>
      </c>
      <c r="O76" s="62">
        <f t="shared" si="1"/>
        <v>0</v>
      </c>
      <c r="P76" s="62">
        <f t="shared" si="2"/>
        <v>0</v>
      </c>
    </row>
    <row r="77" spans="1:16" ht="12.75" customHeight="1">
      <c r="A77" s="16" t="s">
        <v>96</v>
      </c>
      <c r="B77" s="15" t="s">
        <v>215</v>
      </c>
      <c r="C77" s="15" t="s">
        <v>228</v>
      </c>
      <c r="D77" s="14" t="s">
        <v>505</v>
      </c>
      <c r="E77" s="23">
        <v>134.15</v>
      </c>
      <c r="F77" s="14" t="s">
        <v>523</v>
      </c>
      <c r="G77" s="13">
        <v>326</v>
      </c>
      <c r="H77" s="13">
        <v>1</v>
      </c>
      <c r="I77" s="13">
        <v>1</v>
      </c>
      <c r="J77" s="13">
        <v>1</v>
      </c>
      <c r="K77" s="13">
        <f>VLOOKUP(J77,Points!$A$2:$B$202,2)</f>
        <v>28</v>
      </c>
      <c r="L77" s="13">
        <f ca="1">ROW(K77)-(ROW(F45)+MATCH(F77,OFFSET(F45,1,0,C193,1),0))+1</f>
        <v>2</v>
      </c>
      <c r="M77" s="62">
        <f>IF(D77="M",IF(C195&lt;&gt;"",IF(L77&lt;=C195,K77,0),IF(L77&gt;0,K77,0)),IF(C196&lt;&gt;"",IF(L77&lt;=C196,K77,0),IF(L77&gt;0,K77,0)))</f>
        <v>28</v>
      </c>
      <c r="N77" s="62">
        <f t="shared" si="0"/>
        <v>1</v>
      </c>
      <c r="O77" s="62">
        <f t="shared" si="1"/>
        <v>0</v>
      </c>
      <c r="P77" s="62">
        <f t="shared" si="2"/>
        <v>0</v>
      </c>
    </row>
    <row r="78" spans="1:16" ht="12.75" customHeight="1">
      <c r="A78" s="16" t="s">
        <v>96</v>
      </c>
      <c r="B78" s="15" t="s">
        <v>215</v>
      </c>
      <c r="C78" s="15" t="s">
        <v>228</v>
      </c>
      <c r="D78" s="14" t="s">
        <v>505</v>
      </c>
      <c r="E78" s="23">
        <v>134.15</v>
      </c>
      <c r="F78" s="14" t="s">
        <v>523</v>
      </c>
      <c r="G78" s="13">
        <v>326</v>
      </c>
      <c r="H78" s="13">
        <v>1</v>
      </c>
      <c r="I78" s="13">
        <v>1</v>
      </c>
      <c r="J78" s="13">
        <v>1</v>
      </c>
      <c r="K78" s="13">
        <f>VLOOKUP(J78,Points!$A$2:$B$202,2)</f>
        <v>28</v>
      </c>
      <c r="L78" s="13">
        <f ca="1">ROW(K78)-(ROW(F45)+MATCH(F78,OFFSET(F45,1,0,C193,1),0))+1</f>
        <v>3</v>
      </c>
      <c r="M78" s="62">
        <f>IF(D78="M",IF(C195&lt;&gt;"",IF(L78&lt;=C195,K78,0),IF(L78&gt;0,K78,0)),IF(C196&lt;&gt;"",IF(L78&lt;=C196,K78,0),IF(L78&gt;0,K78,0)))</f>
        <v>28</v>
      </c>
      <c r="N78" s="62">
        <f aca="true" t="shared" si="3" ref="N78:N109">COUNTIF(J78:J78,1)</f>
        <v>1</v>
      </c>
      <c r="O78" s="62">
        <f aca="true" t="shared" si="4" ref="O78:O109">COUNTIF(J78:J78,2)</f>
        <v>0</v>
      </c>
      <c r="P78" s="62">
        <f aca="true" t="shared" si="5" ref="P78:P109">COUNTIF(J78:J78,3)</f>
        <v>0</v>
      </c>
    </row>
    <row r="79" spans="1:16" ht="12.75" customHeight="1">
      <c r="A79" s="16" t="s">
        <v>96</v>
      </c>
      <c r="B79" s="15" t="s">
        <v>95</v>
      </c>
      <c r="C79" s="15" t="s">
        <v>94</v>
      </c>
      <c r="D79" s="14" t="s">
        <v>505</v>
      </c>
      <c r="E79" s="23">
        <v>75.8</v>
      </c>
      <c r="F79" s="14" t="s">
        <v>523</v>
      </c>
      <c r="G79" s="13">
        <v>208</v>
      </c>
      <c r="H79" s="13">
        <v>4</v>
      </c>
      <c r="I79" s="13">
        <v>3</v>
      </c>
      <c r="J79" s="13">
        <v>3</v>
      </c>
      <c r="K79" s="13">
        <f>VLOOKUP(J79,Points!$A$2:$B$202,2)</f>
        <v>23</v>
      </c>
      <c r="L79" s="13">
        <f ca="1">ROW(K79)-(ROW(F45)+MATCH(F79,OFFSET(F45,1,0,C193,1),0))+1</f>
        <v>4</v>
      </c>
      <c r="M79" s="62">
        <f>IF(D79="M",IF(C195&lt;&gt;"",IF(L79&lt;=C195,K79,0),IF(L79&gt;0,K79,0)),IF(C196&lt;&gt;"",IF(L79&lt;=C196,K79,0),IF(L79&gt;0,K79,0)))</f>
        <v>23</v>
      </c>
      <c r="N79" s="62">
        <f t="shared" si="3"/>
        <v>0</v>
      </c>
      <c r="O79" s="62">
        <f t="shared" si="4"/>
        <v>0</v>
      </c>
      <c r="P79" s="62">
        <f t="shared" si="5"/>
        <v>1</v>
      </c>
    </row>
    <row r="80" spans="1:16" ht="12.75" customHeight="1">
      <c r="A80" s="16" t="s">
        <v>145</v>
      </c>
      <c r="B80" s="15" t="s">
        <v>144</v>
      </c>
      <c r="C80" s="15" t="s">
        <v>143</v>
      </c>
      <c r="D80" s="14" t="s">
        <v>505</v>
      </c>
      <c r="E80" s="23">
        <v>70.45</v>
      </c>
      <c r="F80" s="14" t="s">
        <v>524</v>
      </c>
      <c r="G80" s="13">
        <v>0</v>
      </c>
      <c r="H80" s="13">
        <v>0</v>
      </c>
      <c r="I80" s="13">
        <v>6</v>
      </c>
      <c r="J80" s="13">
        <v>0</v>
      </c>
      <c r="K80" s="13">
        <f>VLOOKUP(J80,Points!$A$2:$B$202,2)</f>
        <v>0</v>
      </c>
      <c r="L80" s="13">
        <f ca="1">ROW(K80)-(ROW(F45)+MATCH(F80,OFFSET(F45,1,0,C193,1),0))+1</f>
        <v>1</v>
      </c>
      <c r="M80" s="62">
        <f>IF(D80="M",IF(C195&lt;&gt;"",IF(L80&lt;=C195,K80,0),IF(L80&gt;0,K80,0)),IF(C196&lt;&gt;"",IF(L80&lt;=C196,K80,0),IF(L80&gt;0,K80,0)))</f>
        <v>0</v>
      </c>
      <c r="N80" s="62">
        <f t="shared" si="3"/>
        <v>0</v>
      </c>
      <c r="O80" s="62">
        <f t="shared" si="4"/>
        <v>0</v>
      </c>
      <c r="P80" s="62">
        <f t="shared" si="5"/>
        <v>0</v>
      </c>
    </row>
    <row r="81" spans="1:16" ht="12.75" customHeight="1">
      <c r="A81" s="16" t="s">
        <v>145</v>
      </c>
      <c r="B81" s="15" t="s">
        <v>144</v>
      </c>
      <c r="C81" s="15" t="s">
        <v>143</v>
      </c>
      <c r="D81" s="14" t="s">
        <v>505</v>
      </c>
      <c r="E81" s="23">
        <v>70.45</v>
      </c>
      <c r="F81" s="14" t="s">
        <v>524</v>
      </c>
      <c r="G81" s="13">
        <v>0</v>
      </c>
      <c r="H81" s="13">
        <v>0</v>
      </c>
      <c r="I81" s="13">
        <v>1</v>
      </c>
      <c r="J81" s="13">
        <v>0</v>
      </c>
      <c r="K81" s="13">
        <f>VLOOKUP(J81,Points!$A$2:$B$202,2)</f>
        <v>0</v>
      </c>
      <c r="L81" s="13">
        <f ca="1">ROW(K81)-(ROW(F45)+MATCH(F81,OFFSET(F45,1,0,C193,1),0))+1</f>
        <v>2</v>
      </c>
      <c r="M81" s="62">
        <f>IF(D81="M",IF(C195&lt;&gt;"",IF(L81&lt;=C195,K81,0),IF(L81&gt;0,K81,0)),IF(C196&lt;&gt;"",IF(L81&lt;=C196,K81,0),IF(L81&gt;0,K81,0)))</f>
        <v>0</v>
      </c>
      <c r="N81" s="62">
        <f t="shared" si="3"/>
        <v>0</v>
      </c>
      <c r="O81" s="62">
        <f t="shared" si="4"/>
        <v>0</v>
      </c>
      <c r="P81" s="62">
        <f t="shared" si="5"/>
        <v>0</v>
      </c>
    </row>
    <row r="82" spans="1:16" ht="12.75" customHeight="1">
      <c r="A82" s="16" t="s">
        <v>145</v>
      </c>
      <c r="B82" s="15" t="s">
        <v>144</v>
      </c>
      <c r="C82" s="15" t="s">
        <v>143</v>
      </c>
      <c r="D82" s="14" t="s">
        <v>505</v>
      </c>
      <c r="E82" s="23">
        <v>70.45</v>
      </c>
      <c r="F82" s="14" t="s">
        <v>524</v>
      </c>
      <c r="G82" s="13">
        <v>0</v>
      </c>
      <c r="H82" s="13">
        <v>0</v>
      </c>
      <c r="I82" s="13">
        <v>1</v>
      </c>
      <c r="J82" s="13">
        <v>0</v>
      </c>
      <c r="K82" s="13">
        <f>VLOOKUP(J82,Points!$A$2:$B$202,2)</f>
        <v>0</v>
      </c>
      <c r="L82" s="13">
        <f ca="1">ROW(K82)-(ROW(F45)+MATCH(F82,OFFSET(F45,1,0,C193,1),0))+1</f>
        <v>3</v>
      </c>
      <c r="M82" s="62">
        <f>IF(D82="M",IF(C195&lt;&gt;"",IF(L82&lt;=C195,K82,0),IF(L82&gt;0,K82,0)),IF(C196&lt;&gt;"",IF(L82&lt;=C196,K82,0),IF(L82&gt;0,K82,0)))</f>
        <v>0</v>
      </c>
      <c r="N82" s="62">
        <f t="shared" si="3"/>
        <v>0</v>
      </c>
      <c r="O82" s="62">
        <f t="shared" si="4"/>
        <v>0</v>
      </c>
      <c r="P82" s="62">
        <f t="shared" si="5"/>
        <v>0</v>
      </c>
    </row>
    <row r="83" spans="1:16" ht="12.75" customHeight="1">
      <c r="A83" s="16" t="s">
        <v>178</v>
      </c>
      <c r="B83" s="15" t="s">
        <v>177</v>
      </c>
      <c r="C83" s="15" t="s">
        <v>176</v>
      </c>
      <c r="D83" s="14" t="s">
        <v>505</v>
      </c>
      <c r="E83" s="23">
        <v>125.5</v>
      </c>
      <c r="F83" s="14" t="s">
        <v>525</v>
      </c>
      <c r="G83" s="13">
        <v>175</v>
      </c>
      <c r="H83" s="13">
        <v>3</v>
      </c>
      <c r="I83" s="13">
        <v>3</v>
      </c>
      <c r="J83" s="13">
        <v>3</v>
      </c>
      <c r="K83" s="13">
        <f>VLOOKUP(J83,Points!$A$2:$B$202,2)</f>
        <v>23</v>
      </c>
      <c r="L83" s="13">
        <f ca="1">ROW(K83)-(ROW(F45)+MATCH(F83,OFFSET(F45,1,0,C193,1),0))+1</f>
        <v>1</v>
      </c>
      <c r="M83" s="62">
        <f>IF(D83="M",IF(C195&lt;&gt;"",IF(L83&lt;=C195,K83,0),IF(L83&gt;0,K83,0)),IF(C196&lt;&gt;"",IF(L83&lt;=C196,K83,0),IF(L83&gt;0,K83,0)))</f>
        <v>23</v>
      </c>
      <c r="N83" s="62">
        <f t="shared" si="3"/>
        <v>0</v>
      </c>
      <c r="O83" s="62">
        <f t="shared" si="4"/>
        <v>0</v>
      </c>
      <c r="P83" s="62">
        <f t="shared" si="5"/>
        <v>1</v>
      </c>
    </row>
    <row r="84" spans="1:16" ht="12.75" customHeight="1">
      <c r="A84" s="16" t="s">
        <v>182</v>
      </c>
      <c r="B84" s="15" t="s">
        <v>181</v>
      </c>
      <c r="C84" s="15" t="s">
        <v>180</v>
      </c>
      <c r="D84" s="14" t="s">
        <v>505</v>
      </c>
      <c r="E84" s="23">
        <v>60</v>
      </c>
      <c r="F84" s="14" t="s">
        <v>526</v>
      </c>
      <c r="G84" s="13">
        <v>240</v>
      </c>
      <c r="H84" s="13">
        <v>1</v>
      </c>
      <c r="I84" s="13">
        <v>1</v>
      </c>
      <c r="J84" s="13">
        <v>1</v>
      </c>
      <c r="K84" s="13">
        <f>VLOOKUP(J84,Points!$A$2:$B$202,2)</f>
        <v>28</v>
      </c>
      <c r="L84" s="13">
        <f ca="1">ROW(K84)-(ROW(F45)+MATCH(F84,OFFSET(F45,1,0,C193,1),0))+1</f>
        <v>1</v>
      </c>
      <c r="M84" s="62">
        <f>IF(D84="M",IF(C195&lt;&gt;"",IF(L84&lt;=C195,K84,0),IF(L84&gt;0,K84,0)),IF(C196&lt;&gt;"",IF(L84&lt;=C196,K84,0),IF(L84&gt;0,K84,0)))</f>
        <v>28</v>
      </c>
      <c r="N84" s="62">
        <f t="shared" si="3"/>
        <v>1</v>
      </c>
      <c r="O84" s="62">
        <f t="shared" si="4"/>
        <v>0</v>
      </c>
      <c r="P84" s="62">
        <f t="shared" si="5"/>
        <v>0</v>
      </c>
    </row>
    <row r="85" spans="1:16" ht="12.75" customHeight="1">
      <c r="A85" s="16" t="s">
        <v>182</v>
      </c>
      <c r="B85" s="15" t="s">
        <v>181</v>
      </c>
      <c r="C85" s="15" t="s">
        <v>180</v>
      </c>
      <c r="D85" s="14" t="s">
        <v>505</v>
      </c>
      <c r="E85" s="23">
        <v>60</v>
      </c>
      <c r="F85" s="14" t="s">
        <v>526</v>
      </c>
      <c r="G85" s="13">
        <v>240</v>
      </c>
      <c r="H85" s="13">
        <v>1</v>
      </c>
      <c r="I85" s="13">
        <v>1</v>
      </c>
      <c r="J85" s="13">
        <v>1</v>
      </c>
      <c r="K85" s="13">
        <f>VLOOKUP(J85,Points!$A$2:$B$202,2)</f>
        <v>28</v>
      </c>
      <c r="L85" s="13">
        <f ca="1">ROW(K85)-(ROW(F45)+MATCH(F85,OFFSET(F45,1,0,C193,1),0))+1</f>
        <v>2</v>
      </c>
      <c r="M85" s="62">
        <f>IF(D85="M",IF(C195&lt;&gt;"",IF(L85&lt;=C195,K85,0),IF(L85&gt;0,K85,0)),IF(C196&lt;&gt;"",IF(L85&lt;=C196,K85,0),IF(L85&gt;0,K85,0)))</f>
        <v>28</v>
      </c>
      <c r="N85" s="62">
        <f t="shared" si="3"/>
        <v>1</v>
      </c>
      <c r="O85" s="62">
        <f t="shared" si="4"/>
        <v>0</v>
      </c>
      <c r="P85" s="62">
        <f t="shared" si="5"/>
        <v>0</v>
      </c>
    </row>
    <row r="86" spans="1:16" ht="12.75" customHeight="1">
      <c r="A86" s="16" t="s">
        <v>182</v>
      </c>
      <c r="B86" s="15" t="s">
        <v>159</v>
      </c>
      <c r="C86" s="15" t="s">
        <v>305</v>
      </c>
      <c r="D86" s="14" t="s">
        <v>505</v>
      </c>
      <c r="E86" s="23">
        <v>100.3</v>
      </c>
      <c r="F86" s="14" t="s">
        <v>526</v>
      </c>
      <c r="G86" s="13">
        <v>274</v>
      </c>
      <c r="H86" s="13">
        <v>2</v>
      </c>
      <c r="I86" s="13">
        <v>2</v>
      </c>
      <c r="J86" s="13">
        <v>2</v>
      </c>
      <c r="K86" s="13">
        <f>VLOOKUP(J86,Points!$A$2:$B$202,2)</f>
        <v>25</v>
      </c>
      <c r="L86" s="13">
        <f ca="1">ROW(K86)-(ROW(F45)+MATCH(F86,OFFSET(F45,1,0,C193,1),0))+1</f>
        <v>3</v>
      </c>
      <c r="M86" s="62">
        <f>IF(D86="M",IF(C195&lt;&gt;"",IF(L86&lt;=C195,K86,0),IF(L86&gt;0,K86,0)),IF(C196&lt;&gt;"",IF(L86&lt;=C196,K86,0),IF(L86&gt;0,K86,0)))</f>
        <v>25</v>
      </c>
      <c r="N86" s="62">
        <f t="shared" si="3"/>
        <v>0</v>
      </c>
      <c r="O86" s="62">
        <f t="shared" si="4"/>
        <v>1</v>
      </c>
      <c r="P86" s="62">
        <f t="shared" si="5"/>
        <v>0</v>
      </c>
    </row>
    <row r="87" spans="1:16" ht="12.75" customHeight="1">
      <c r="A87" s="16" t="s">
        <v>182</v>
      </c>
      <c r="B87" s="15" t="s">
        <v>298</v>
      </c>
      <c r="C87" s="15" t="s">
        <v>297</v>
      </c>
      <c r="D87" s="14" t="s">
        <v>505</v>
      </c>
      <c r="E87" s="23">
        <v>94.75</v>
      </c>
      <c r="F87" s="14" t="s">
        <v>526</v>
      </c>
      <c r="G87" s="13">
        <v>193</v>
      </c>
      <c r="H87" s="13">
        <v>7</v>
      </c>
      <c r="I87" s="13">
        <v>6</v>
      </c>
      <c r="J87" s="13">
        <v>6</v>
      </c>
      <c r="K87" s="13">
        <f>VLOOKUP(J87,Points!$A$2:$B$202,2)</f>
        <v>20</v>
      </c>
      <c r="L87" s="13">
        <f ca="1">ROW(K87)-(ROW(F45)+MATCH(F87,OFFSET(F45,1,0,C193,1),0))+1</f>
        <v>4</v>
      </c>
      <c r="M87" s="62">
        <f>IF(D87="M",IF(C195&lt;&gt;"",IF(L87&lt;=C195,K87,0),IF(L87&gt;0,K87,0)),IF(C196&lt;&gt;"",IF(L87&lt;=C196,K87,0),IF(L87&gt;0,K87,0)))</f>
        <v>20</v>
      </c>
      <c r="N87" s="62">
        <f t="shared" si="3"/>
        <v>0</v>
      </c>
      <c r="O87" s="62">
        <f t="shared" si="4"/>
        <v>0</v>
      </c>
      <c r="P87" s="62">
        <f t="shared" si="5"/>
        <v>0</v>
      </c>
    </row>
    <row r="88" spans="1:16" ht="12.75" customHeight="1">
      <c r="A88" s="16" t="s">
        <v>182</v>
      </c>
      <c r="B88" s="15" t="s">
        <v>217</v>
      </c>
      <c r="C88" s="15" t="s">
        <v>263</v>
      </c>
      <c r="D88" s="14" t="s">
        <v>505</v>
      </c>
      <c r="E88" s="23">
        <v>72.4</v>
      </c>
      <c r="F88" s="14" t="s">
        <v>526</v>
      </c>
      <c r="G88" s="13">
        <v>219</v>
      </c>
      <c r="H88" s="13">
        <v>11</v>
      </c>
      <c r="I88" s="13">
        <v>11</v>
      </c>
      <c r="J88" s="13">
        <v>10</v>
      </c>
      <c r="K88" s="13">
        <f>VLOOKUP(J88,Points!$A$2:$B$202,2)</f>
        <v>16</v>
      </c>
      <c r="L88" s="13">
        <f ca="1">ROW(K88)-(ROW(F45)+MATCH(F88,OFFSET(F45,1,0,C193,1),0))+1</f>
        <v>5</v>
      </c>
      <c r="M88" s="62">
        <f>IF(D88="M",IF(C195&lt;&gt;"",IF(L88&lt;=C195,K88,0),IF(L88&gt;0,K88,0)),IF(C196&lt;&gt;"",IF(L88&lt;=C196,K88,0),IF(L88&gt;0,K88,0)))</f>
        <v>16</v>
      </c>
      <c r="N88" s="62">
        <f t="shared" si="3"/>
        <v>0</v>
      </c>
      <c r="O88" s="62">
        <f t="shared" si="4"/>
        <v>0</v>
      </c>
      <c r="P88" s="62">
        <f t="shared" si="5"/>
        <v>0</v>
      </c>
    </row>
    <row r="89" spans="1:16" ht="12.75" customHeight="1">
      <c r="A89" s="16" t="s">
        <v>120</v>
      </c>
      <c r="B89" s="15" t="s">
        <v>119</v>
      </c>
      <c r="C89" s="15" t="s">
        <v>118</v>
      </c>
      <c r="D89" s="14" t="s">
        <v>505</v>
      </c>
      <c r="E89" s="23">
        <v>60.35</v>
      </c>
      <c r="F89" s="14" t="s">
        <v>527</v>
      </c>
      <c r="G89" s="13">
        <v>191</v>
      </c>
      <c r="H89" s="13">
        <v>1</v>
      </c>
      <c r="I89" s="13">
        <v>1</v>
      </c>
      <c r="J89" s="13">
        <v>1</v>
      </c>
      <c r="K89" s="13">
        <f>VLOOKUP(J89,Points!$A$2:$B$202,2)</f>
        <v>28</v>
      </c>
      <c r="L89" s="13">
        <f ca="1">ROW(K89)-(ROW(F45)+MATCH(F89,OFFSET(F45,1,0,C193,1),0))+1</f>
        <v>1</v>
      </c>
      <c r="M89" s="62">
        <f>IF(D89="M",IF(C195&lt;&gt;"",IF(L89&lt;=C195,K89,0),IF(L89&gt;0,K89,0)),IF(C196&lt;&gt;"",IF(L89&lt;=C196,K89,0),IF(L89&gt;0,K89,0)))</f>
        <v>28</v>
      </c>
      <c r="N89" s="62">
        <f t="shared" si="3"/>
        <v>1</v>
      </c>
      <c r="O89" s="62">
        <f t="shared" si="4"/>
        <v>0</v>
      </c>
      <c r="P89" s="62">
        <f t="shared" si="5"/>
        <v>0</v>
      </c>
    </row>
    <row r="90" spans="1:16" ht="12.75" customHeight="1">
      <c r="A90" s="16" t="s">
        <v>120</v>
      </c>
      <c r="B90" s="15" t="s">
        <v>119</v>
      </c>
      <c r="C90" s="15" t="s">
        <v>118</v>
      </c>
      <c r="D90" s="14" t="s">
        <v>505</v>
      </c>
      <c r="E90" s="23">
        <v>60.35</v>
      </c>
      <c r="F90" s="14" t="s">
        <v>527</v>
      </c>
      <c r="G90" s="13">
        <v>191</v>
      </c>
      <c r="H90" s="13">
        <v>3</v>
      </c>
      <c r="I90" s="13">
        <v>2</v>
      </c>
      <c r="J90" s="13">
        <v>2</v>
      </c>
      <c r="K90" s="13">
        <f>VLOOKUP(J90,Points!$A$2:$B$202,2)</f>
        <v>25</v>
      </c>
      <c r="L90" s="13">
        <f ca="1">ROW(K90)-(ROW(F45)+MATCH(F90,OFFSET(F45,1,0,C193,1),0))+1</f>
        <v>2</v>
      </c>
      <c r="M90" s="62">
        <f>IF(D90="M",IF(C195&lt;&gt;"",IF(L90&lt;=C195,K90,0),IF(L90&gt;0,K90,0)),IF(C196&lt;&gt;"",IF(L90&lt;=C196,K90,0),IF(L90&gt;0,K90,0)))</f>
        <v>25</v>
      </c>
      <c r="N90" s="62">
        <f t="shared" si="3"/>
        <v>0</v>
      </c>
      <c r="O90" s="62">
        <f t="shared" si="4"/>
        <v>1</v>
      </c>
      <c r="P90" s="62">
        <f t="shared" si="5"/>
        <v>0</v>
      </c>
    </row>
    <row r="91" spans="1:16" ht="12.75" customHeight="1">
      <c r="A91" s="16" t="s">
        <v>120</v>
      </c>
      <c r="B91" s="15" t="s">
        <v>161</v>
      </c>
      <c r="C91" s="15" t="s">
        <v>160</v>
      </c>
      <c r="D91" s="14" t="s">
        <v>505</v>
      </c>
      <c r="E91" s="23">
        <v>87.6</v>
      </c>
      <c r="F91" s="14" t="s">
        <v>527</v>
      </c>
      <c r="G91" s="13">
        <v>238</v>
      </c>
      <c r="H91" s="13">
        <v>3</v>
      </c>
      <c r="I91" s="13">
        <v>3</v>
      </c>
      <c r="J91" s="13">
        <v>3</v>
      </c>
      <c r="K91" s="13">
        <f>VLOOKUP(J91,Points!$A$2:$B$202,2)</f>
        <v>23</v>
      </c>
      <c r="L91" s="13">
        <f ca="1">ROW(K91)-(ROW(F45)+MATCH(F91,OFFSET(F45,1,0,C193,1),0))+1</f>
        <v>3</v>
      </c>
      <c r="M91" s="62">
        <f>IF(D91="M",IF(C195&lt;&gt;"",IF(L91&lt;=C195,K91,0),IF(L91&gt;0,K91,0)),IF(C196&lt;&gt;"",IF(L91&lt;=C196,K91,0),IF(L91&gt;0,K91,0)))</f>
        <v>23</v>
      </c>
      <c r="N91" s="62">
        <f t="shared" si="3"/>
        <v>0</v>
      </c>
      <c r="O91" s="62">
        <f t="shared" si="4"/>
        <v>0</v>
      </c>
      <c r="P91" s="62">
        <f t="shared" si="5"/>
        <v>1</v>
      </c>
    </row>
    <row r="92" spans="1:16" ht="12.75" customHeight="1">
      <c r="A92" s="16" t="s">
        <v>120</v>
      </c>
      <c r="B92" s="15" t="s">
        <v>159</v>
      </c>
      <c r="C92" s="15" t="s">
        <v>287</v>
      </c>
      <c r="D92" s="14" t="s">
        <v>505</v>
      </c>
      <c r="E92" s="23">
        <v>87.8</v>
      </c>
      <c r="F92" s="14" t="s">
        <v>527</v>
      </c>
      <c r="G92" s="13">
        <v>0</v>
      </c>
      <c r="H92" s="13">
        <v>1</v>
      </c>
      <c r="I92" s="13">
        <v>0</v>
      </c>
      <c r="J92" s="13">
        <v>0</v>
      </c>
      <c r="K92" s="13">
        <f>VLOOKUP(J92,Points!$A$2:$B$202,2)</f>
        <v>0</v>
      </c>
      <c r="L92" s="13">
        <f ca="1">ROW(K92)-(ROW(F45)+MATCH(F92,OFFSET(F45,1,0,C193,1),0))+1</f>
        <v>4</v>
      </c>
      <c r="M92" s="62">
        <f>IF(D92="M",IF(C195&lt;&gt;"",IF(L92&lt;=C195,K92,0),IF(L92&gt;0,K92,0)),IF(C196&lt;&gt;"",IF(L92&lt;=C196,K92,0),IF(L92&gt;0,K92,0)))</f>
        <v>0</v>
      </c>
      <c r="N92" s="62">
        <f t="shared" si="3"/>
        <v>0</v>
      </c>
      <c r="O92" s="62">
        <f t="shared" si="4"/>
        <v>0</v>
      </c>
      <c r="P92" s="62">
        <f t="shared" si="5"/>
        <v>0</v>
      </c>
    </row>
    <row r="93" spans="1:16" ht="12.75" customHeight="1">
      <c r="A93" s="16" t="s">
        <v>45</v>
      </c>
      <c r="B93" s="15" t="s">
        <v>44</v>
      </c>
      <c r="C93" s="15" t="s">
        <v>43</v>
      </c>
      <c r="D93" s="14" t="s">
        <v>505</v>
      </c>
      <c r="E93" s="23">
        <v>60.45</v>
      </c>
      <c r="F93" s="14" t="s">
        <v>528</v>
      </c>
      <c r="G93" s="13">
        <v>179</v>
      </c>
      <c r="H93" s="13">
        <v>1</v>
      </c>
      <c r="I93" s="13">
        <v>1</v>
      </c>
      <c r="J93" s="13">
        <v>1</v>
      </c>
      <c r="K93" s="13">
        <f>VLOOKUP(J93,Points!$A$2:$B$202,2)</f>
        <v>28</v>
      </c>
      <c r="L93" s="13">
        <f ca="1">ROW(K93)-(ROW(F45)+MATCH(F93,OFFSET(F45,1,0,C193,1),0))+1</f>
        <v>1</v>
      </c>
      <c r="M93" s="62">
        <f>IF(D93="M",IF(C195&lt;&gt;"",IF(L93&lt;=C195,K93,0),IF(L93&gt;0,K93,0)),IF(C196&lt;&gt;"",IF(L93&lt;=C196,K93,0),IF(L93&gt;0,K93,0)))</f>
        <v>28</v>
      </c>
      <c r="N93" s="62">
        <f t="shared" si="3"/>
        <v>1</v>
      </c>
      <c r="O93" s="62">
        <f t="shared" si="4"/>
        <v>0</v>
      </c>
      <c r="P93" s="62">
        <f t="shared" si="5"/>
        <v>0</v>
      </c>
    </row>
    <row r="94" spans="1:16" ht="12.75" customHeight="1">
      <c r="A94" s="16" t="s">
        <v>45</v>
      </c>
      <c r="B94" s="15" t="s">
        <v>44</v>
      </c>
      <c r="C94" s="15" t="s">
        <v>43</v>
      </c>
      <c r="D94" s="14" t="s">
        <v>505</v>
      </c>
      <c r="E94" s="23">
        <v>60.45</v>
      </c>
      <c r="F94" s="14" t="s">
        <v>528</v>
      </c>
      <c r="G94" s="13">
        <v>179</v>
      </c>
      <c r="H94" s="13">
        <v>4</v>
      </c>
      <c r="I94" s="13">
        <v>3</v>
      </c>
      <c r="J94" s="13">
        <v>4</v>
      </c>
      <c r="K94" s="13">
        <f>VLOOKUP(J94,Points!$A$2:$B$202,2)</f>
        <v>22</v>
      </c>
      <c r="L94" s="13">
        <f ca="1">ROW(K94)-(ROW(F45)+MATCH(F94,OFFSET(F45,1,0,C193,1),0))+1</f>
        <v>2</v>
      </c>
      <c r="M94" s="62">
        <f>IF(D94="M",IF(C195&lt;&gt;"",IF(L94&lt;=C195,K94,0),IF(L94&gt;0,K94,0)),IF(C196&lt;&gt;"",IF(L94&lt;=C196,K94,0),IF(L94&gt;0,K94,0)))</f>
        <v>22</v>
      </c>
      <c r="N94" s="62">
        <f t="shared" si="3"/>
        <v>0</v>
      </c>
      <c r="O94" s="62">
        <f t="shared" si="4"/>
        <v>0</v>
      </c>
      <c r="P94" s="62">
        <f t="shared" si="5"/>
        <v>0</v>
      </c>
    </row>
    <row r="95" spans="1:16" ht="12.75" customHeight="1">
      <c r="A95" s="16" t="s">
        <v>45</v>
      </c>
      <c r="B95" s="15" t="s">
        <v>79</v>
      </c>
      <c r="C95" s="15" t="s">
        <v>78</v>
      </c>
      <c r="D95" s="14" t="s">
        <v>505</v>
      </c>
      <c r="E95" s="23">
        <v>62.35</v>
      </c>
      <c r="F95" s="14" t="s">
        <v>528</v>
      </c>
      <c r="G95" s="13">
        <v>126</v>
      </c>
      <c r="H95" s="13">
        <v>4</v>
      </c>
      <c r="I95" s="13">
        <v>5</v>
      </c>
      <c r="J95" s="13">
        <v>5</v>
      </c>
      <c r="K95" s="13">
        <f>VLOOKUP(J95,Points!$A$2:$B$202,2)</f>
        <v>21</v>
      </c>
      <c r="L95" s="13">
        <f ca="1">ROW(K95)-(ROW(F45)+MATCH(F95,OFFSET(F45,1,0,C193,1),0))+1</f>
        <v>3</v>
      </c>
      <c r="M95" s="62">
        <f>IF(D95="M",IF(C195&lt;&gt;"",IF(L95&lt;=C195,K95,0),IF(L95&gt;0,K95,0)),IF(C196&lt;&gt;"",IF(L95&lt;=C196,K95,0),IF(L95&gt;0,K95,0)))</f>
        <v>21</v>
      </c>
      <c r="N95" s="62">
        <f t="shared" si="3"/>
        <v>0</v>
      </c>
      <c r="O95" s="62">
        <f t="shared" si="4"/>
        <v>0</v>
      </c>
      <c r="P95" s="62">
        <f t="shared" si="5"/>
        <v>0</v>
      </c>
    </row>
    <row r="96" spans="1:16" ht="12.75" customHeight="1">
      <c r="A96" s="16" t="s">
        <v>45</v>
      </c>
      <c r="B96" s="15" t="s">
        <v>58</v>
      </c>
      <c r="C96" s="15" t="s">
        <v>57</v>
      </c>
      <c r="D96" s="14" t="s">
        <v>505</v>
      </c>
      <c r="E96" s="23">
        <v>58.3</v>
      </c>
      <c r="F96" s="14" t="s">
        <v>528</v>
      </c>
      <c r="G96" s="13">
        <v>127</v>
      </c>
      <c r="H96" s="13">
        <v>6</v>
      </c>
      <c r="I96" s="13">
        <v>7</v>
      </c>
      <c r="J96" s="13">
        <v>6</v>
      </c>
      <c r="K96" s="13">
        <f>VLOOKUP(J96,Points!$A$2:$B$202,2)</f>
        <v>20</v>
      </c>
      <c r="L96" s="13">
        <f ca="1">ROW(K96)-(ROW(F45)+MATCH(F96,OFFSET(F45,1,0,C193,1),0))+1</f>
        <v>4</v>
      </c>
      <c r="M96" s="62">
        <f>IF(D96="M",IF(C195&lt;&gt;"",IF(L96&lt;=C195,K96,0),IF(L96&gt;0,K96,0)),IF(C196&lt;&gt;"",IF(L96&lt;=C196,K96,0),IF(L96&gt;0,K96,0)))</f>
        <v>20</v>
      </c>
      <c r="N96" s="62">
        <f t="shared" si="3"/>
        <v>0</v>
      </c>
      <c r="O96" s="62">
        <f t="shared" si="4"/>
        <v>0</v>
      </c>
      <c r="P96" s="62">
        <f t="shared" si="5"/>
        <v>0</v>
      </c>
    </row>
    <row r="97" spans="1:16" ht="12.75" customHeight="1">
      <c r="A97" s="16" t="s">
        <v>27</v>
      </c>
      <c r="B97" s="15" t="s">
        <v>26</v>
      </c>
      <c r="C97" s="15" t="s">
        <v>25</v>
      </c>
      <c r="D97" s="14" t="s">
        <v>505</v>
      </c>
      <c r="E97" s="23">
        <v>54.45</v>
      </c>
      <c r="F97" s="14" t="s">
        <v>529</v>
      </c>
      <c r="G97" s="13">
        <v>182</v>
      </c>
      <c r="H97" s="13">
        <v>1</v>
      </c>
      <c r="I97" s="13">
        <v>1</v>
      </c>
      <c r="J97" s="13">
        <v>1</v>
      </c>
      <c r="K97" s="13">
        <f>VLOOKUP(J97,Points!$A$2:$B$202,2)</f>
        <v>28</v>
      </c>
      <c r="L97" s="13">
        <f ca="1">ROW(K97)-(ROW(F45)+MATCH(F97,OFFSET(F45,1,0,C193,1),0))+1</f>
        <v>1</v>
      </c>
      <c r="M97" s="62">
        <f>IF(D97="M",IF(C195&lt;&gt;"",IF(L97&lt;=C195,K97,0),IF(L97&gt;0,K97,0)),IF(C196&lt;&gt;"",IF(L97&lt;=C196,K97,0),IF(L97&gt;0,K97,0)))</f>
        <v>28</v>
      </c>
      <c r="N97" s="62">
        <f t="shared" si="3"/>
        <v>1</v>
      </c>
      <c r="O97" s="62">
        <f t="shared" si="4"/>
        <v>0</v>
      </c>
      <c r="P97" s="62">
        <f t="shared" si="5"/>
        <v>0</v>
      </c>
    </row>
    <row r="98" spans="1:16" ht="12.75" customHeight="1">
      <c r="A98" s="16" t="s">
        <v>27</v>
      </c>
      <c r="B98" s="15" t="s">
        <v>26</v>
      </c>
      <c r="C98" s="15" t="s">
        <v>25</v>
      </c>
      <c r="D98" s="14" t="s">
        <v>505</v>
      </c>
      <c r="E98" s="23">
        <v>54.45</v>
      </c>
      <c r="F98" s="14" t="s">
        <v>529</v>
      </c>
      <c r="G98" s="13">
        <v>182</v>
      </c>
      <c r="H98" s="13">
        <v>2</v>
      </c>
      <c r="I98" s="13">
        <v>2</v>
      </c>
      <c r="J98" s="13">
        <v>2</v>
      </c>
      <c r="K98" s="13">
        <f>VLOOKUP(J98,Points!$A$2:$B$202,2)</f>
        <v>25</v>
      </c>
      <c r="L98" s="13">
        <f ca="1">ROW(K98)-(ROW(F45)+MATCH(F98,OFFSET(F45,1,0,C193,1),0))+1</f>
        <v>2</v>
      </c>
      <c r="M98" s="62">
        <f>IF(D98="M",IF(C195&lt;&gt;"",IF(L98&lt;=C195,K98,0),IF(L98&gt;0,K98,0)),IF(C196&lt;&gt;"",IF(L98&lt;=C196,K98,0),IF(L98&gt;0,K98,0)))</f>
        <v>25</v>
      </c>
      <c r="N98" s="62">
        <f t="shared" si="3"/>
        <v>0</v>
      </c>
      <c r="O98" s="62">
        <f t="shared" si="4"/>
        <v>1</v>
      </c>
      <c r="P98" s="62">
        <f t="shared" si="5"/>
        <v>0</v>
      </c>
    </row>
    <row r="99" spans="1:16" ht="12.75" customHeight="1">
      <c r="A99" s="16" t="s">
        <v>103</v>
      </c>
      <c r="B99" s="15" t="s">
        <v>102</v>
      </c>
      <c r="C99" s="15" t="s">
        <v>101</v>
      </c>
      <c r="D99" s="14" t="s">
        <v>505</v>
      </c>
      <c r="E99" s="23">
        <v>84.3</v>
      </c>
      <c r="F99" s="14" t="s">
        <v>530</v>
      </c>
      <c r="G99" s="13">
        <v>192</v>
      </c>
      <c r="H99" s="13">
        <v>1</v>
      </c>
      <c r="I99" s="13">
        <v>1</v>
      </c>
      <c r="J99" s="13">
        <v>1</v>
      </c>
      <c r="K99" s="13">
        <f>VLOOKUP(J99,Points!$A$2:$B$202,2)</f>
        <v>28</v>
      </c>
      <c r="L99" s="13">
        <f ca="1">ROW(K99)-(ROW(F45)+MATCH(F99,OFFSET(F45,1,0,C193,1),0))+1</f>
        <v>1</v>
      </c>
      <c r="M99" s="62">
        <f>IF(D99="M",IF(C195&lt;&gt;"",IF(L99&lt;=C195,K99,0),IF(L99&gt;0,K99,0)),IF(C196&lt;&gt;"",IF(L99&lt;=C196,K99,0),IF(L99&gt;0,K99,0)))</f>
        <v>28</v>
      </c>
      <c r="N99" s="62">
        <f t="shared" si="3"/>
        <v>1</v>
      </c>
      <c r="O99" s="62">
        <f t="shared" si="4"/>
        <v>0</v>
      </c>
      <c r="P99" s="62">
        <f t="shared" si="5"/>
        <v>0</v>
      </c>
    </row>
    <row r="100" spans="1:16" ht="12.75" customHeight="1">
      <c r="A100" s="16" t="s">
        <v>71</v>
      </c>
      <c r="B100" s="15" t="s">
        <v>70</v>
      </c>
      <c r="C100" s="15" t="s">
        <v>69</v>
      </c>
      <c r="D100" s="14" t="s">
        <v>505</v>
      </c>
      <c r="E100" s="23">
        <v>63.85</v>
      </c>
      <c r="F100" s="14" t="s">
        <v>531</v>
      </c>
      <c r="G100" s="13">
        <v>185</v>
      </c>
      <c r="H100" s="13">
        <v>2</v>
      </c>
      <c r="I100" s="13">
        <v>2</v>
      </c>
      <c r="J100" s="13">
        <v>2</v>
      </c>
      <c r="K100" s="13">
        <f>VLOOKUP(J100,Points!$A$2:$B$202,2)</f>
        <v>25</v>
      </c>
      <c r="L100" s="13">
        <f ca="1">ROW(K100)-(ROW(F45)+MATCH(F100,OFFSET(F45,1,0,C193,1),0))+1</f>
        <v>1</v>
      </c>
      <c r="M100" s="62">
        <f>IF(D100="M",IF(C195&lt;&gt;"",IF(L100&lt;=C195,K100,0),IF(L100&gt;0,K100,0)),IF(C196&lt;&gt;"",IF(L100&lt;=C196,K100,0),IF(L100&gt;0,K100,0)))</f>
        <v>25</v>
      </c>
      <c r="N100" s="62">
        <f t="shared" si="3"/>
        <v>0</v>
      </c>
      <c r="O100" s="62">
        <f t="shared" si="4"/>
        <v>1</v>
      </c>
      <c r="P100" s="62">
        <f t="shared" si="5"/>
        <v>0</v>
      </c>
    </row>
    <row r="101" spans="1:16" ht="12.75" customHeight="1">
      <c r="A101" s="16" t="s">
        <v>71</v>
      </c>
      <c r="B101" s="15" t="s">
        <v>219</v>
      </c>
      <c r="C101" s="15" t="s">
        <v>218</v>
      </c>
      <c r="D101" s="14" t="s">
        <v>505</v>
      </c>
      <c r="E101" s="23">
        <v>75.95</v>
      </c>
      <c r="F101" s="14" t="s">
        <v>531</v>
      </c>
      <c r="G101" s="13">
        <v>0</v>
      </c>
      <c r="H101" s="13">
        <v>0</v>
      </c>
      <c r="I101" s="13">
        <v>0</v>
      </c>
      <c r="J101" s="13">
        <v>0</v>
      </c>
      <c r="K101" s="13">
        <f>VLOOKUP(J101,Points!$A$2:$B$202,2)</f>
        <v>0</v>
      </c>
      <c r="L101" s="13">
        <f ca="1">ROW(K101)-(ROW(F45)+MATCH(F101,OFFSET(F45,1,0,C193,1),0))+1</f>
        <v>2</v>
      </c>
      <c r="M101" s="62">
        <f>IF(D101="M",IF(C195&lt;&gt;"",IF(L101&lt;=C195,K101,0),IF(L101&gt;0,K101,0)),IF(C196&lt;&gt;"",IF(L101&lt;=C196,K101,0),IF(L101&gt;0,K101,0)))</f>
        <v>0</v>
      </c>
      <c r="N101" s="62">
        <f t="shared" si="3"/>
        <v>0</v>
      </c>
      <c r="O101" s="62">
        <f t="shared" si="4"/>
        <v>0</v>
      </c>
      <c r="P101" s="62">
        <f t="shared" si="5"/>
        <v>0</v>
      </c>
    </row>
    <row r="102" spans="1:16" ht="12.75" customHeight="1">
      <c r="A102" s="16" t="s">
        <v>290</v>
      </c>
      <c r="B102" s="15" t="s">
        <v>170</v>
      </c>
      <c r="C102" s="15" t="s">
        <v>289</v>
      </c>
      <c r="D102" s="14" t="s">
        <v>505</v>
      </c>
      <c r="E102" s="23">
        <v>95.5</v>
      </c>
      <c r="F102" s="14" t="s">
        <v>532</v>
      </c>
      <c r="G102" s="13">
        <v>309</v>
      </c>
      <c r="H102" s="13">
        <v>4</v>
      </c>
      <c r="I102" s="13">
        <v>1</v>
      </c>
      <c r="J102" s="13">
        <v>1</v>
      </c>
      <c r="K102" s="13">
        <f>VLOOKUP(J102,Points!$A$2:$B$202,2)</f>
        <v>28</v>
      </c>
      <c r="L102" s="13">
        <f ca="1">ROW(K102)-(ROW(F45)+MATCH(F102,OFFSET(F45,1,0,C193,1),0))+1</f>
        <v>1</v>
      </c>
      <c r="M102" s="62">
        <f>IF(D102="M",IF(C195&lt;&gt;"",IF(L102&lt;=C195,K102,0),IF(L102&gt;0,K102,0)),IF(C196&lt;&gt;"",IF(L102&lt;=C196,K102,0),IF(L102&gt;0,K102,0)))</f>
        <v>28</v>
      </c>
      <c r="N102" s="62">
        <f t="shared" si="3"/>
        <v>1</v>
      </c>
      <c r="O102" s="62">
        <f t="shared" si="4"/>
        <v>0</v>
      </c>
      <c r="P102" s="62">
        <f t="shared" si="5"/>
        <v>0</v>
      </c>
    </row>
    <row r="103" spans="1:16" ht="12.75" customHeight="1">
      <c r="A103" s="16" t="s">
        <v>290</v>
      </c>
      <c r="B103" s="15" t="s">
        <v>294</v>
      </c>
      <c r="C103" s="15" t="s">
        <v>293</v>
      </c>
      <c r="D103" s="14" t="s">
        <v>505</v>
      </c>
      <c r="E103" s="23">
        <v>94.9</v>
      </c>
      <c r="F103" s="14" t="s">
        <v>532</v>
      </c>
      <c r="G103" s="13">
        <v>293</v>
      </c>
      <c r="H103" s="13">
        <v>3</v>
      </c>
      <c r="I103" s="13">
        <v>4</v>
      </c>
      <c r="J103" s="13">
        <v>4</v>
      </c>
      <c r="K103" s="13">
        <f>VLOOKUP(J103,Points!$A$2:$B$202,2)</f>
        <v>22</v>
      </c>
      <c r="L103" s="13">
        <f ca="1">ROW(K103)-(ROW(F45)+MATCH(F103,OFFSET(F45,1,0,C193,1),0))+1</f>
        <v>2</v>
      </c>
      <c r="M103" s="62">
        <f>IF(D103="M",IF(C195&lt;&gt;"",IF(L103&lt;=C195,K103,0),IF(L103&gt;0,K103,0)),IF(C196&lt;&gt;"",IF(L103&lt;=C196,K103,0),IF(L103&gt;0,K103,0)))</f>
        <v>22</v>
      </c>
      <c r="N103" s="62">
        <f t="shared" si="3"/>
        <v>0</v>
      </c>
      <c r="O103" s="62">
        <f t="shared" si="4"/>
        <v>0</v>
      </c>
      <c r="P103" s="62">
        <f t="shared" si="5"/>
        <v>0</v>
      </c>
    </row>
    <row r="104" spans="1:16" ht="12.75" customHeight="1">
      <c r="A104" s="16" t="s">
        <v>115</v>
      </c>
      <c r="B104" s="15" t="s">
        <v>114</v>
      </c>
      <c r="C104" s="15" t="s">
        <v>113</v>
      </c>
      <c r="D104" s="14" t="s">
        <v>505</v>
      </c>
      <c r="E104" s="23">
        <v>54.35</v>
      </c>
      <c r="F104" s="14" t="s">
        <v>533</v>
      </c>
      <c r="G104" s="13">
        <v>224</v>
      </c>
      <c r="H104" s="13">
        <v>1</v>
      </c>
      <c r="I104" s="13">
        <v>1</v>
      </c>
      <c r="J104" s="13">
        <v>1</v>
      </c>
      <c r="K104" s="13">
        <f>VLOOKUP(J104,Points!$A$2:$B$202,2)</f>
        <v>28</v>
      </c>
      <c r="L104" s="13">
        <f ca="1">ROW(K104)-(ROW(F45)+MATCH(F104,OFFSET(F45,1,0,C193,1),0))+1</f>
        <v>1</v>
      </c>
      <c r="M104" s="62">
        <f>IF(D104="M",IF(C195&lt;&gt;"",IF(L104&lt;=C195,K104,0),IF(L104&gt;0,K104,0)),IF(C196&lt;&gt;"",IF(L104&lt;=C196,K104,0),IF(L104&gt;0,K104,0)))</f>
        <v>28</v>
      </c>
      <c r="N104" s="62">
        <f t="shared" si="3"/>
        <v>1</v>
      </c>
      <c r="O104" s="62">
        <f t="shared" si="4"/>
        <v>0</v>
      </c>
      <c r="P104" s="62">
        <f t="shared" si="5"/>
        <v>0</v>
      </c>
    </row>
    <row r="105" spans="1:16" ht="12.75" customHeight="1">
      <c r="A105" s="16" t="s">
        <v>115</v>
      </c>
      <c r="B105" s="15" t="s">
        <v>232</v>
      </c>
      <c r="C105" s="15" t="s">
        <v>231</v>
      </c>
      <c r="D105" s="14" t="s">
        <v>505</v>
      </c>
      <c r="E105" s="23">
        <v>66.85</v>
      </c>
      <c r="F105" s="14" t="s">
        <v>533</v>
      </c>
      <c r="G105" s="13">
        <v>256</v>
      </c>
      <c r="H105" s="13">
        <v>1</v>
      </c>
      <c r="I105" s="13">
        <v>1</v>
      </c>
      <c r="J105" s="13">
        <v>1</v>
      </c>
      <c r="K105" s="13">
        <f>VLOOKUP(J105,Points!$A$2:$B$202,2)</f>
        <v>28</v>
      </c>
      <c r="L105" s="13">
        <f ca="1">ROW(K105)-(ROW(F45)+MATCH(F105,OFFSET(F45,1,0,C193,1),0))+1</f>
        <v>2</v>
      </c>
      <c r="M105" s="62">
        <f>IF(D105="M",IF(C195&lt;&gt;"",IF(L105&lt;=C195,K105,0),IF(L105&gt;0,K105,0)),IF(C196&lt;&gt;"",IF(L105&lt;=C196,K105,0),IF(L105&gt;0,K105,0)))</f>
        <v>28</v>
      </c>
      <c r="N105" s="62">
        <f t="shared" si="3"/>
        <v>1</v>
      </c>
      <c r="O105" s="62">
        <f t="shared" si="4"/>
        <v>0</v>
      </c>
      <c r="P105" s="62">
        <f t="shared" si="5"/>
        <v>0</v>
      </c>
    </row>
    <row r="106" spans="1:16" ht="12.75" customHeight="1">
      <c r="A106" s="16" t="s">
        <v>115</v>
      </c>
      <c r="B106" s="15" t="s">
        <v>133</v>
      </c>
      <c r="C106" s="15" t="s">
        <v>109</v>
      </c>
      <c r="D106" s="14" t="s">
        <v>505</v>
      </c>
      <c r="E106" s="23">
        <v>65.1</v>
      </c>
      <c r="F106" s="14" t="s">
        <v>533</v>
      </c>
      <c r="G106" s="13">
        <v>192</v>
      </c>
      <c r="H106" s="13">
        <v>2</v>
      </c>
      <c r="I106" s="13">
        <v>3</v>
      </c>
      <c r="J106" s="13">
        <v>3</v>
      </c>
      <c r="K106" s="13">
        <f>VLOOKUP(J106,Points!$A$2:$B$202,2)</f>
        <v>23</v>
      </c>
      <c r="L106" s="13">
        <f ca="1">ROW(K106)-(ROW(F45)+MATCH(F106,OFFSET(F45,1,0,C193,1),0))+1</f>
        <v>3</v>
      </c>
      <c r="M106" s="62">
        <f>IF(D106="M",IF(C195&lt;&gt;"",IF(L106&lt;=C195,K106,0),IF(L106&gt;0,K106,0)),IF(C196&lt;&gt;"",IF(L106&lt;=C196,K106,0),IF(L106&gt;0,K106,0)))</f>
        <v>23</v>
      </c>
      <c r="N106" s="62">
        <f t="shared" si="3"/>
        <v>0</v>
      </c>
      <c r="O106" s="62">
        <f t="shared" si="4"/>
        <v>0</v>
      </c>
      <c r="P106" s="62">
        <f t="shared" si="5"/>
        <v>1</v>
      </c>
    </row>
    <row r="107" spans="1:16" ht="12.75" customHeight="1">
      <c r="A107" s="16" t="s">
        <v>115</v>
      </c>
      <c r="B107" s="15" t="s">
        <v>209</v>
      </c>
      <c r="C107" s="15" t="s">
        <v>113</v>
      </c>
      <c r="D107" s="14" t="s">
        <v>505</v>
      </c>
      <c r="E107" s="23">
        <v>76</v>
      </c>
      <c r="F107" s="14" t="s">
        <v>533</v>
      </c>
      <c r="G107" s="13">
        <v>242</v>
      </c>
      <c r="H107" s="13">
        <v>3</v>
      </c>
      <c r="I107" s="13">
        <v>3</v>
      </c>
      <c r="J107" s="13">
        <v>3</v>
      </c>
      <c r="K107" s="13">
        <f>VLOOKUP(J107,Points!$A$2:$B$202,2)</f>
        <v>23</v>
      </c>
      <c r="L107" s="13">
        <f ca="1">ROW(K107)-(ROW(F45)+MATCH(F107,OFFSET(F45,1,0,C193,1),0))+1</f>
        <v>4</v>
      </c>
      <c r="M107" s="62">
        <f>IF(D107="M",IF(C195&lt;&gt;"",IF(L107&lt;=C195,K107,0),IF(L107&gt;0,K107,0)),IF(C196&lt;&gt;"",IF(L107&lt;=C196,K107,0),IF(L107&gt;0,K107,0)))</f>
        <v>23</v>
      </c>
      <c r="N107" s="62">
        <f t="shared" si="3"/>
        <v>0</v>
      </c>
      <c r="O107" s="62">
        <f t="shared" si="4"/>
        <v>0</v>
      </c>
      <c r="P107" s="62">
        <f t="shared" si="5"/>
        <v>1</v>
      </c>
    </row>
    <row r="108" spans="1:16" ht="12.75" customHeight="1">
      <c r="A108" s="16" t="s">
        <v>115</v>
      </c>
      <c r="B108" s="15" t="s">
        <v>202</v>
      </c>
      <c r="C108" s="15" t="s">
        <v>234</v>
      </c>
      <c r="D108" s="14" t="s">
        <v>505</v>
      </c>
      <c r="E108" s="23">
        <v>66.4</v>
      </c>
      <c r="F108" s="14" t="s">
        <v>533</v>
      </c>
      <c r="G108" s="13">
        <v>227</v>
      </c>
      <c r="H108" s="13">
        <v>4</v>
      </c>
      <c r="I108" s="13">
        <v>4</v>
      </c>
      <c r="J108" s="13">
        <v>4</v>
      </c>
      <c r="K108" s="13">
        <f>VLOOKUP(J108,Points!$A$2:$B$202,2)</f>
        <v>22</v>
      </c>
      <c r="L108" s="13">
        <f ca="1">ROW(K108)-(ROW(F45)+MATCH(F108,OFFSET(F45,1,0,C193,1),0))+1</f>
        <v>5</v>
      </c>
      <c r="M108" s="62">
        <f>IF(D108="M",IF(C195&lt;&gt;"",IF(L108&lt;=C195,K108,0),IF(L108&gt;0,K108,0)),IF(C196&lt;&gt;"",IF(L108&lt;=C196,K108,0),IF(L108&gt;0,K108,0)))</f>
        <v>22</v>
      </c>
      <c r="N108" s="62">
        <f t="shared" si="3"/>
        <v>0</v>
      </c>
      <c r="O108" s="62">
        <f t="shared" si="4"/>
        <v>0</v>
      </c>
      <c r="P108" s="62">
        <f t="shared" si="5"/>
        <v>0</v>
      </c>
    </row>
    <row r="109" spans="1:16" ht="12.75" customHeight="1">
      <c r="A109" s="16" t="s">
        <v>115</v>
      </c>
      <c r="B109" s="15" t="s">
        <v>269</v>
      </c>
      <c r="C109" s="15" t="s">
        <v>273</v>
      </c>
      <c r="D109" s="14" t="s">
        <v>505</v>
      </c>
      <c r="E109" s="23">
        <v>80.2</v>
      </c>
      <c r="F109" s="14" t="s">
        <v>533</v>
      </c>
      <c r="G109" s="13">
        <v>265</v>
      </c>
      <c r="H109" s="13">
        <v>4</v>
      </c>
      <c r="I109" s="13">
        <v>5</v>
      </c>
      <c r="J109" s="13">
        <v>5</v>
      </c>
      <c r="K109" s="13">
        <f>VLOOKUP(J109,Points!$A$2:$B$202,2)</f>
        <v>21</v>
      </c>
      <c r="L109" s="13">
        <f ca="1">ROW(K109)-(ROW(F45)+MATCH(F109,OFFSET(F45,1,0,C193,1),0))+1</f>
        <v>6</v>
      </c>
      <c r="M109" s="62">
        <f>IF(D109="M",IF(C195&lt;&gt;"",IF(L109&lt;=C195,K109,0),IF(L109&gt;0,K109,0)),IF(C196&lt;&gt;"",IF(L109&lt;=C196,K109,0),IF(L109&gt;0,K109,0)))</f>
        <v>21</v>
      </c>
      <c r="N109" s="62">
        <f t="shared" si="3"/>
        <v>0</v>
      </c>
      <c r="O109" s="62">
        <f t="shared" si="4"/>
        <v>0</v>
      </c>
      <c r="P109" s="62">
        <f t="shared" si="5"/>
        <v>0</v>
      </c>
    </row>
    <row r="110" spans="1:16" ht="12.75" customHeight="1">
      <c r="A110" s="16" t="s">
        <v>83</v>
      </c>
      <c r="B110" s="15" t="s">
        <v>82</v>
      </c>
      <c r="C110" s="15" t="s">
        <v>81</v>
      </c>
      <c r="D110" s="14" t="s">
        <v>505</v>
      </c>
      <c r="E110" s="23">
        <v>68.1</v>
      </c>
      <c r="F110" s="14" t="s">
        <v>534</v>
      </c>
      <c r="G110" s="13">
        <v>184</v>
      </c>
      <c r="H110" s="13">
        <v>1</v>
      </c>
      <c r="I110" s="13">
        <v>1</v>
      </c>
      <c r="J110" s="13">
        <v>1</v>
      </c>
      <c r="K110" s="13">
        <f>VLOOKUP(J110,Points!$A$2:$B$202,2)</f>
        <v>28</v>
      </c>
      <c r="L110" s="13">
        <f ca="1">ROW(K110)-(ROW(F45)+MATCH(F110,OFFSET(F45,1,0,C193,1),0))+1</f>
        <v>1</v>
      </c>
      <c r="M110" s="62">
        <f>IF(D110="M",IF(C195&lt;&gt;"",IF(L110&lt;=C195,K110,0),IF(L110&gt;0,K110,0)),IF(C196&lt;&gt;"",IF(L110&lt;=C196,K110,0),IF(L110&gt;0,K110,0)))</f>
        <v>28</v>
      </c>
      <c r="N110" s="62">
        <f aca="true" t="shared" si="6" ref="N110:N141">COUNTIF(J110:J110,1)</f>
        <v>1</v>
      </c>
      <c r="O110" s="62">
        <f aca="true" t="shared" si="7" ref="O110:O141">COUNTIF(J110:J110,2)</f>
        <v>0</v>
      </c>
      <c r="P110" s="62">
        <f aca="true" t="shared" si="8" ref="P110:P141">COUNTIF(J110:J110,3)</f>
        <v>0</v>
      </c>
    </row>
    <row r="111" spans="1:16" ht="12.75" customHeight="1">
      <c r="A111" s="16" t="s">
        <v>83</v>
      </c>
      <c r="B111" s="15" t="s">
        <v>170</v>
      </c>
      <c r="C111" s="15" t="s">
        <v>169</v>
      </c>
      <c r="D111" s="14" t="s">
        <v>505</v>
      </c>
      <c r="E111" s="23">
        <v>96.3</v>
      </c>
      <c r="F111" s="14" t="s">
        <v>534</v>
      </c>
      <c r="G111" s="13">
        <v>282</v>
      </c>
      <c r="H111" s="13">
        <v>1</v>
      </c>
      <c r="I111" s="13">
        <v>1</v>
      </c>
      <c r="J111" s="13">
        <v>1</v>
      </c>
      <c r="K111" s="13">
        <f>VLOOKUP(J111,Points!$A$2:$B$202,2)</f>
        <v>28</v>
      </c>
      <c r="L111" s="13">
        <f ca="1">ROW(K111)-(ROW(F45)+MATCH(F111,OFFSET(F45,1,0,C193,1),0))+1</f>
        <v>2</v>
      </c>
      <c r="M111" s="62">
        <f>IF(D111="M",IF(C195&lt;&gt;"",IF(L111&lt;=C195,K111,0),IF(L111&gt;0,K111,0)),IF(C196&lt;&gt;"",IF(L111&lt;=C196,K111,0),IF(L111&gt;0,K111,0)))</f>
        <v>28</v>
      </c>
      <c r="N111" s="62">
        <f t="shared" si="6"/>
        <v>1</v>
      </c>
      <c r="O111" s="62">
        <f t="shared" si="7"/>
        <v>0</v>
      </c>
      <c r="P111" s="62">
        <f t="shared" si="8"/>
        <v>0</v>
      </c>
    </row>
    <row r="112" spans="1:16" ht="12.75" customHeight="1">
      <c r="A112" s="16" t="s">
        <v>83</v>
      </c>
      <c r="B112" s="15" t="s">
        <v>170</v>
      </c>
      <c r="C112" s="15" t="s">
        <v>169</v>
      </c>
      <c r="D112" s="14" t="s">
        <v>505</v>
      </c>
      <c r="E112" s="23">
        <v>96.3</v>
      </c>
      <c r="F112" s="14" t="s">
        <v>534</v>
      </c>
      <c r="G112" s="13">
        <v>282</v>
      </c>
      <c r="H112" s="13">
        <v>1</v>
      </c>
      <c r="I112" s="13">
        <v>1</v>
      </c>
      <c r="J112" s="13">
        <v>1</v>
      </c>
      <c r="K112" s="13">
        <f>VLOOKUP(J112,Points!$A$2:$B$202,2)</f>
        <v>28</v>
      </c>
      <c r="L112" s="13">
        <f ca="1">ROW(K112)-(ROW(F45)+MATCH(F112,OFFSET(F45,1,0,C193,1),0))+1</f>
        <v>3</v>
      </c>
      <c r="M112" s="62">
        <f>IF(D112="M",IF(C195&lt;&gt;"",IF(L112&lt;=C195,K112,0),IF(L112&gt;0,K112,0)),IF(C196&lt;&gt;"",IF(L112&lt;=C196,K112,0),IF(L112&gt;0,K112,0)))</f>
        <v>28</v>
      </c>
      <c r="N112" s="62">
        <f t="shared" si="6"/>
        <v>1</v>
      </c>
      <c r="O112" s="62">
        <f t="shared" si="7"/>
        <v>0</v>
      </c>
      <c r="P112" s="62">
        <f t="shared" si="8"/>
        <v>0</v>
      </c>
    </row>
    <row r="113" spans="1:16" ht="12.75" customHeight="1">
      <c r="A113" s="16" t="s">
        <v>83</v>
      </c>
      <c r="B113" s="15" t="s">
        <v>170</v>
      </c>
      <c r="C113" s="15" t="s">
        <v>169</v>
      </c>
      <c r="D113" s="14" t="s">
        <v>505</v>
      </c>
      <c r="E113" s="23">
        <v>96.3</v>
      </c>
      <c r="F113" s="14" t="s">
        <v>534</v>
      </c>
      <c r="G113" s="13">
        <v>282</v>
      </c>
      <c r="H113" s="13">
        <v>1</v>
      </c>
      <c r="I113" s="13">
        <v>1</v>
      </c>
      <c r="J113" s="13">
        <v>1</v>
      </c>
      <c r="K113" s="13">
        <f>VLOOKUP(J113,Points!$A$2:$B$202,2)</f>
        <v>28</v>
      </c>
      <c r="L113" s="13">
        <f ca="1">ROW(K113)-(ROW(F45)+MATCH(F113,OFFSET(F45,1,0,C193,1),0))+1</f>
        <v>4</v>
      </c>
      <c r="M113" s="62">
        <f>IF(D113="M",IF(C195&lt;&gt;"",IF(L113&lt;=C195,K113,0),IF(L113&gt;0,K113,0)),IF(C196&lt;&gt;"",IF(L113&lt;=C196,K113,0),IF(L113&gt;0,K113,0)))</f>
        <v>28</v>
      </c>
      <c r="N113" s="62">
        <f t="shared" si="6"/>
        <v>1</v>
      </c>
      <c r="O113" s="62">
        <f t="shared" si="7"/>
        <v>0</v>
      </c>
      <c r="P113" s="62">
        <f t="shared" si="8"/>
        <v>0</v>
      </c>
    </row>
    <row r="114" spans="1:16" ht="12.75" customHeight="1">
      <c r="A114" s="16" t="s">
        <v>83</v>
      </c>
      <c r="B114" s="15" t="s">
        <v>193</v>
      </c>
      <c r="C114" s="15" t="s">
        <v>192</v>
      </c>
      <c r="D114" s="14" t="s">
        <v>505</v>
      </c>
      <c r="E114" s="23">
        <v>66.5</v>
      </c>
      <c r="F114" s="14" t="s">
        <v>534</v>
      </c>
      <c r="G114" s="13">
        <v>232</v>
      </c>
      <c r="H114" s="13">
        <v>3</v>
      </c>
      <c r="I114" s="13">
        <v>3</v>
      </c>
      <c r="J114" s="13">
        <v>3</v>
      </c>
      <c r="K114" s="13">
        <f>VLOOKUP(J114,Points!$A$2:$B$202,2)</f>
        <v>23</v>
      </c>
      <c r="L114" s="13">
        <f ca="1">ROW(K114)-(ROW(F45)+MATCH(F114,OFFSET(F45,1,0,C193,1),0))+1</f>
        <v>5</v>
      </c>
      <c r="M114" s="62">
        <f>IF(D114="M",IF(C195&lt;&gt;"",IF(L114&lt;=C195,K114,0),IF(L114&gt;0,K114,0)),IF(C196&lt;&gt;"",IF(L114&lt;=C196,K114,0),IF(L114&gt;0,K114,0)))</f>
        <v>23</v>
      </c>
      <c r="N114" s="62">
        <f t="shared" si="6"/>
        <v>0</v>
      </c>
      <c r="O114" s="62">
        <f t="shared" si="7"/>
        <v>0</v>
      </c>
      <c r="P114" s="62">
        <f t="shared" si="8"/>
        <v>1</v>
      </c>
    </row>
    <row r="115" spans="1:16" ht="12.75" customHeight="1">
      <c r="A115" s="16" t="s">
        <v>83</v>
      </c>
      <c r="B115" s="15" t="s">
        <v>193</v>
      </c>
      <c r="C115" s="15" t="s">
        <v>192</v>
      </c>
      <c r="D115" s="14" t="s">
        <v>505</v>
      </c>
      <c r="E115" s="23">
        <v>66.5</v>
      </c>
      <c r="F115" s="14" t="s">
        <v>534</v>
      </c>
      <c r="G115" s="13">
        <v>232</v>
      </c>
      <c r="H115" s="13">
        <v>3</v>
      </c>
      <c r="I115" s="13">
        <v>2</v>
      </c>
      <c r="J115" s="13">
        <v>3</v>
      </c>
      <c r="K115" s="13">
        <f>VLOOKUP(J115,Points!$A$2:$B$202,2)</f>
        <v>23</v>
      </c>
      <c r="L115" s="13">
        <f ca="1">ROW(K115)-(ROW(F45)+MATCH(F115,OFFSET(F45,1,0,C193,1),0))+1</f>
        <v>6</v>
      </c>
      <c r="M115" s="62">
        <f>IF(D115="M",IF(C195&lt;&gt;"",IF(L115&lt;=C195,K115,0),IF(L115&gt;0,K115,0)),IF(C196&lt;&gt;"",IF(L115&lt;=C196,K115,0),IF(L115&gt;0,K115,0)))</f>
        <v>23</v>
      </c>
      <c r="N115" s="62">
        <f t="shared" si="6"/>
        <v>0</v>
      </c>
      <c r="O115" s="62">
        <f t="shared" si="7"/>
        <v>0</v>
      </c>
      <c r="P115" s="62">
        <f t="shared" si="8"/>
        <v>1</v>
      </c>
    </row>
    <row r="116" spans="1:16" ht="12.75" customHeight="1">
      <c r="A116" s="16" t="s">
        <v>191</v>
      </c>
      <c r="B116" s="15" t="s">
        <v>129</v>
      </c>
      <c r="C116" s="15" t="s">
        <v>190</v>
      </c>
      <c r="D116" s="14" t="s">
        <v>505</v>
      </c>
      <c r="E116" s="23">
        <v>64.95</v>
      </c>
      <c r="F116" s="14" t="s">
        <v>535</v>
      </c>
      <c r="G116" s="13">
        <v>243</v>
      </c>
      <c r="H116" s="13">
        <v>1</v>
      </c>
      <c r="I116" s="13">
        <v>3</v>
      </c>
      <c r="J116" s="13">
        <v>1</v>
      </c>
      <c r="K116" s="13">
        <f>VLOOKUP(J116,Points!$A$2:$B$202,2)</f>
        <v>28</v>
      </c>
      <c r="L116" s="13">
        <f ca="1">ROW(K116)-(ROW(F45)+MATCH(F116,OFFSET(F45,1,0,C193,1),0))+1</f>
        <v>1</v>
      </c>
      <c r="M116" s="62">
        <f>IF(D116="M",IF(C195&lt;&gt;"",IF(L116&lt;=C195,K116,0),IF(L116&gt;0,K116,0)),IF(C196&lt;&gt;"",IF(L116&lt;=C196,K116,0),IF(L116&gt;0,K116,0)))</f>
        <v>28</v>
      </c>
      <c r="N116" s="62">
        <f t="shared" si="6"/>
        <v>1</v>
      </c>
      <c r="O116" s="62">
        <f t="shared" si="7"/>
        <v>0</v>
      </c>
      <c r="P116" s="62">
        <f t="shared" si="8"/>
        <v>0</v>
      </c>
    </row>
    <row r="117" spans="1:16" ht="12.75" customHeight="1">
      <c r="A117" s="16" t="s">
        <v>250</v>
      </c>
      <c r="B117" s="15" t="s">
        <v>249</v>
      </c>
      <c r="C117" s="15" t="s">
        <v>248</v>
      </c>
      <c r="D117" s="14" t="s">
        <v>505</v>
      </c>
      <c r="E117" s="23">
        <v>71.9</v>
      </c>
      <c r="F117" s="14" t="s">
        <v>536</v>
      </c>
      <c r="G117" s="13">
        <v>258</v>
      </c>
      <c r="H117" s="13">
        <v>5</v>
      </c>
      <c r="I117" s="13">
        <v>3</v>
      </c>
      <c r="J117" s="13">
        <v>4</v>
      </c>
      <c r="K117" s="13">
        <f>VLOOKUP(J117,Points!$A$2:$B$202,2)</f>
        <v>22</v>
      </c>
      <c r="L117" s="13">
        <f ca="1">ROW(K117)-(ROW(F45)+MATCH(F117,OFFSET(F45,1,0,C193,1),0))+1</f>
        <v>1</v>
      </c>
      <c r="M117" s="62">
        <f>IF(D117="M",IF(C195&lt;&gt;"",IF(L117&lt;=C195,K117,0),IF(L117&gt;0,K117,0)),IF(C196&lt;&gt;"",IF(L117&lt;=C196,K117,0),IF(L117&gt;0,K117,0)))</f>
        <v>22</v>
      </c>
      <c r="N117" s="62">
        <f t="shared" si="6"/>
        <v>0</v>
      </c>
      <c r="O117" s="62">
        <f t="shared" si="7"/>
        <v>0</v>
      </c>
      <c r="P117" s="62">
        <f t="shared" si="8"/>
        <v>0</v>
      </c>
    </row>
    <row r="118" spans="1:16" ht="12.75" customHeight="1">
      <c r="A118" s="16" t="s">
        <v>250</v>
      </c>
      <c r="B118" s="15" t="s">
        <v>266</v>
      </c>
      <c r="C118" s="15" t="s">
        <v>265</v>
      </c>
      <c r="D118" s="14" t="s">
        <v>505</v>
      </c>
      <c r="E118" s="23">
        <v>72.25</v>
      </c>
      <c r="F118" s="14" t="s">
        <v>536</v>
      </c>
      <c r="G118" s="13">
        <v>0</v>
      </c>
      <c r="H118" s="13">
        <v>8</v>
      </c>
      <c r="I118" s="13">
        <v>0</v>
      </c>
      <c r="J118" s="13">
        <v>0</v>
      </c>
      <c r="K118" s="13">
        <f>VLOOKUP(J118,Points!$A$2:$B$202,2)</f>
        <v>0</v>
      </c>
      <c r="L118" s="13">
        <f ca="1">ROW(K118)-(ROW(F45)+MATCH(F118,OFFSET(F45,1,0,C193,1),0))+1</f>
        <v>2</v>
      </c>
      <c r="M118" s="62">
        <f>IF(D118="M",IF(C195&lt;&gt;"",IF(L118&lt;=C195,K118,0),IF(L118&gt;0,K118,0)),IF(C196&lt;&gt;"",IF(L118&lt;=C196,K118,0),IF(L118&gt;0,K118,0)))</f>
        <v>0</v>
      </c>
      <c r="N118" s="62">
        <f t="shared" si="6"/>
        <v>0</v>
      </c>
      <c r="O118" s="62">
        <f t="shared" si="7"/>
        <v>0</v>
      </c>
      <c r="P118" s="62">
        <f t="shared" si="8"/>
        <v>0</v>
      </c>
    </row>
    <row r="119" spans="1:16" ht="12.75" customHeight="1">
      <c r="A119" s="16" t="s">
        <v>77</v>
      </c>
      <c r="B119" s="15" t="s">
        <v>76</v>
      </c>
      <c r="C119" s="15" t="s">
        <v>75</v>
      </c>
      <c r="D119" s="14" t="s">
        <v>505</v>
      </c>
      <c r="E119" s="23">
        <v>61.75</v>
      </c>
      <c r="F119" s="14" t="s">
        <v>537</v>
      </c>
      <c r="G119" s="13">
        <v>135</v>
      </c>
      <c r="H119" s="13">
        <v>5</v>
      </c>
      <c r="I119" s="13">
        <v>4</v>
      </c>
      <c r="J119" s="13">
        <v>4</v>
      </c>
      <c r="K119" s="13">
        <f>VLOOKUP(J119,Points!$A$2:$B$202,2)</f>
        <v>22</v>
      </c>
      <c r="L119" s="13">
        <f ca="1">ROW(K119)-(ROW(F45)+MATCH(F119,OFFSET(F45,1,0,C193,1),0))+1</f>
        <v>1</v>
      </c>
      <c r="M119" s="62">
        <f>IF(D119="M",IF(C195&lt;&gt;"",IF(L119&lt;=C195,K119,0),IF(L119&gt;0,K119,0)),IF(C196&lt;&gt;"",IF(L119&lt;=C196,K119,0),IF(L119&gt;0,K119,0)))</f>
        <v>22</v>
      </c>
      <c r="N119" s="62">
        <f t="shared" si="6"/>
        <v>0</v>
      </c>
      <c r="O119" s="62">
        <f t="shared" si="7"/>
        <v>0</v>
      </c>
      <c r="P119" s="62">
        <f t="shared" si="8"/>
        <v>0</v>
      </c>
    </row>
    <row r="120" spans="1:16" ht="12.75" customHeight="1">
      <c r="A120" s="16" t="s">
        <v>77</v>
      </c>
      <c r="B120" s="15" t="s">
        <v>154</v>
      </c>
      <c r="C120" s="15" t="s">
        <v>153</v>
      </c>
      <c r="D120" s="14" t="s">
        <v>505</v>
      </c>
      <c r="E120" s="23">
        <v>79.7</v>
      </c>
      <c r="F120" s="14" t="s">
        <v>537</v>
      </c>
      <c r="G120" s="13">
        <v>0</v>
      </c>
      <c r="H120" s="13">
        <v>4</v>
      </c>
      <c r="I120" s="13">
        <v>0</v>
      </c>
      <c r="J120" s="13">
        <v>0</v>
      </c>
      <c r="K120" s="13">
        <f>VLOOKUP(J120,Points!$A$2:$B$202,2)</f>
        <v>0</v>
      </c>
      <c r="L120" s="13">
        <f ca="1">ROW(K120)-(ROW(F45)+MATCH(F120,OFFSET(F45,1,0,C193,1),0))+1</f>
        <v>2</v>
      </c>
      <c r="M120" s="62">
        <f>IF(D120="M",IF(C195&lt;&gt;"",IF(L120&lt;=C195,K120,0),IF(L120&gt;0,K120,0)),IF(C196&lt;&gt;"",IF(L120&lt;=C196,K120,0),IF(L120&gt;0,K120,0)))</f>
        <v>0</v>
      </c>
      <c r="N120" s="62">
        <f t="shared" si="6"/>
        <v>0</v>
      </c>
      <c r="O120" s="62">
        <f t="shared" si="7"/>
        <v>0</v>
      </c>
      <c r="P120" s="62">
        <f t="shared" si="8"/>
        <v>0</v>
      </c>
    </row>
    <row r="121" spans="1:16" ht="12.75" customHeight="1">
      <c r="A121" s="16" t="s">
        <v>77</v>
      </c>
      <c r="B121" s="15" t="s">
        <v>154</v>
      </c>
      <c r="C121" s="15" t="s">
        <v>153</v>
      </c>
      <c r="D121" s="14" t="s">
        <v>505</v>
      </c>
      <c r="E121" s="23">
        <v>79.7</v>
      </c>
      <c r="F121" s="14" t="s">
        <v>537</v>
      </c>
      <c r="G121" s="13">
        <v>0</v>
      </c>
      <c r="H121" s="13">
        <v>3</v>
      </c>
      <c r="I121" s="13">
        <v>0</v>
      </c>
      <c r="J121" s="13">
        <v>0</v>
      </c>
      <c r="K121" s="13">
        <f>VLOOKUP(J121,Points!$A$2:$B$202,2)</f>
        <v>0</v>
      </c>
      <c r="L121" s="13">
        <f ca="1">ROW(K121)-(ROW(F45)+MATCH(F121,OFFSET(F45,1,0,C193,1),0))+1</f>
        <v>3</v>
      </c>
      <c r="M121" s="62">
        <f>IF(D121="M",IF(C195&lt;&gt;"",IF(L121&lt;=C195,K121,0),IF(L121&gt;0,K121,0)),IF(C196&lt;&gt;"",IF(L121&lt;=C196,K121,0),IF(L121&gt;0,K121,0)))</f>
        <v>0</v>
      </c>
      <c r="N121" s="62">
        <f t="shared" si="6"/>
        <v>0</v>
      </c>
      <c r="O121" s="62">
        <f t="shared" si="7"/>
        <v>0</v>
      </c>
      <c r="P121" s="62">
        <f t="shared" si="8"/>
        <v>0</v>
      </c>
    </row>
    <row r="122" spans="1:16" ht="12.75" customHeight="1">
      <c r="A122" s="16" t="s">
        <v>54</v>
      </c>
      <c r="B122" s="15" t="s">
        <v>159</v>
      </c>
      <c r="C122" s="15" t="s">
        <v>158</v>
      </c>
      <c r="D122" s="14" t="s">
        <v>505</v>
      </c>
      <c r="E122" s="23">
        <v>83.4</v>
      </c>
      <c r="F122" s="14" t="s">
        <v>538</v>
      </c>
      <c r="G122" s="13">
        <v>241</v>
      </c>
      <c r="H122" s="13">
        <v>2</v>
      </c>
      <c r="I122" s="13">
        <v>2</v>
      </c>
      <c r="J122" s="13">
        <v>2</v>
      </c>
      <c r="K122" s="13">
        <f>VLOOKUP(J122,Points!$A$2:$B$202,2)</f>
        <v>25</v>
      </c>
      <c r="L122" s="13">
        <f ca="1">ROW(K122)-(ROW(F45)+MATCH(F122,OFFSET(F45,1,0,C193,1),0))+1</f>
        <v>1</v>
      </c>
      <c r="M122" s="62">
        <f>IF(D122="M",IF(C195&lt;&gt;"",IF(L122&lt;=C195,K122,0),IF(L122&gt;0,K122,0)),IF(C196&lt;&gt;"",IF(L122&lt;=C196,K122,0),IF(L122&gt;0,K122,0)))</f>
        <v>25</v>
      </c>
      <c r="N122" s="62">
        <f t="shared" si="6"/>
        <v>0</v>
      </c>
      <c r="O122" s="62">
        <f t="shared" si="7"/>
        <v>1</v>
      </c>
      <c r="P122" s="62">
        <f t="shared" si="8"/>
        <v>0</v>
      </c>
    </row>
    <row r="123" spans="1:16" ht="12.75" customHeight="1">
      <c r="A123" s="16" t="s">
        <v>54</v>
      </c>
      <c r="B123" s="15" t="s">
        <v>150</v>
      </c>
      <c r="C123" s="15" t="s">
        <v>149</v>
      </c>
      <c r="D123" s="14" t="s">
        <v>505</v>
      </c>
      <c r="E123" s="23">
        <v>80.15</v>
      </c>
      <c r="F123" s="14" t="s">
        <v>538</v>
      </c>
      <c r="G123" s="13">
        <v>230</v>
      </c>
      <c r="H123" s="13">
        <v>2</v>
      </c>
      <c r="I123" s="13">
        <v>2</v>
      </c>
      <c r="J123" s="13">
        <v>2</v>
      </c>
      <c r="K123" s="13">
        <f>VLOOKUP(J123,Points!$A$2:$B$202,2)</f>
        <v>25</v>
      </c>
      <c r="L123" s="13">
        <f ca="1">ROW(K123)-(ROW(F45)+MATCH(F123,OFFSET(F45,1,0,C193,1),0))+1</f>
        <v>2</v>
      </c>
      <c r="M123" s="62">
        <f>IF(D123="M",IF(C195&lt;&gt;"",IF(L123&lt;=C195,K123,0),IF(L123&gt;0,K123,0)),IF(C196&lt;&gt;"",IF(L123&lt;=C196,K123,0),IF(L123&gt;0,K123,0)))</f>
        <v>25</v>
      </c>
      <c r="N123" s="62">
        <f t="shared" si="6"/>
        <v>0</v>
      </c>
      <c r="O123" s="62">
        <f t="shared" si="7"/>
        <v>1</v>
      </c>
      <c r="P123" s="62">
        <f t="shared" si="8"/>
        <v>0</v>
      </c>
    </row>
    <row r="124" spans="1:16" ht="12.75" customHeight="1">
      <c r="A124" s="16" t="s">
        <v>54</v>
      </c>
      <c r="B124" s="15" t="s">
        <v>53</v>
      </c>
      <c r="C124" s="15" t="s">
        <v>52</v>
      </c>
      <c r="D124" s="14" t="s">
        <v>505</v>
      </c>
      <c r="E124" s="23">
        <v>58.5</v>
      </c>
      <c r="F124" s="14" t="s">
        <v>538</v>
      </c>
      <c r="G124" s="13">
        <v>139</v>
      </c>
      <c r="H124" s="13">
        <v>4</v>
      </c>
      <c r="I124" s="13">
        <v>5</v>
      </c>
      <c r="J124" s="13">
        <v>4</v>
      </c>
      <c r="K124" s="13">
        <f>VLOOKUP(J124,Points!$A$2:$B$202,2)</f>
        <v>22</v>
      </c>
      <c r="L124" s="13">
        <f ca="1">ROW(K124)-(ROW(F45)+MATCH(F124,OFFSET(F45,1,0,C193,1),0))+1</f>
        <v>3</v>
      </c>
      <c r="M124" s="62">
        <f>IF(D124="M",IF(C195&lt;&gt;"",IF(L124&lt;=C195,K124,0),IF(L124&gt;0,K124,0)),IF(C196&lt;&gt;"",IF(L124&lt;=C196,K124,0),IF(L124&gt;0,K124,0)))</f>
        <v>22</v>
      </c>
      <c r="N124" s="62">
        <f t="shared" si="6"/>
        <v>0</v>
      </c>
      <c r="O124" s="62">
        <f t="shared" si="7"/>
        <v>0</v>
      </c>
      <c r="P124" s="62">
        <f t="shared" si="8"/>
        <v>0</v>
      </c>
    </row>
    <row r="125" spans="1:16" ht="12.75" customHeight="1">
      <c r="A125" s="16" t="s">
        <v>54</v>
      </c>
      <c r="B125" s="15" t="s">
        <v>56</v>
      </c>
      <c r="C125" s="15" t="s">
        <v>55</v>
      </c>
      <c r="D125" s="14" t="s">
        <v>505</v>
      </c>
      <c r="E125" s="23">
        <v>59.3</v>
      </c>
      <c r="F125" s="14" t="s">
        <v>538</v>
      </c>
      <c r="G125" s="13">
        <v>131</v>
      </c>
      <c r="H125" s="13">
        <v>5</v>
      </c>
      <c r="I125" s="13">
        <v>8</v>
      </c>
      <c r="J125" s="13">
        <v>5</v>
      </c>
      <c r="K125" s="13">
        <f>VLOOKUP(J125,Points!$A$2:$B$202,2)</f>
        <v>21</v>
      </c>
      <c r="L125" s="13">
        <f ca="1">ROW(K125)-(ROW(F45)+MATCH(F125,OFFSET(F45,1,0,C193,1),0))+1</f>
        <v>4</v>
      </c>
      <c r="M125" s="62">
        <f>IF(D125="M",IF(C195&lt;&gt;"",IF(L125&lt;=C195,K125,0),IF(L125&gt;0,K125,0)),IF(C196&lt;&gt;"",IF(L125&lt;=C196,K125,0),IF(L125&gt;0,K125,0)))</f>
        <v>21</v>
      </c>
      <c r="N125" s="62">
        <f t="shared" si="6"/>
        <v>0</v>
      </c>
      <c r="O125" s="62">
        <f t="shared" si="7"/>
        <v>0</v>
      </c>
      <c r="P125" s="62">
        <f t="shared" si="8"/>
        <v>0</v>
      </c>
    </row>
    <row r="126" spans="1:16" ht="12.75" customHeight="1">
      <c r="A126" s="16" t="s">
        <v>54</v>
      </c>
      <c r="B126" s="15" t="s">
        <v>240</v>
      </c>
      <c r="C126" s="15" t="s">
        <v>239</v>
      </c>
      <c r="D126" s="14" t="s">
        <v>505</v>
      </c>
      <c r="E126" s="23">
        <v>66.25</v>
      </c>
      <c r="F126" s="14" t="s">
        <v>538</v>
      </c>
      <c r="G126" s="13">
        <v>206</v>
      </c>
      <c r="H126" s="13">
        <v>7</v>
      </c>
      <c r="I126" s="13">
        <v>6</v>
      </c>
      <c r="J126" s="13">
        <v>7</v>
      </c>
      <c r="K126" s="13">
        <f>VLOOKUP(J126,Points!$A$2:$B$202,2)</f>
        <v>19</v>
      </c>
      <c r="L126" s="13">
        <f ca="1">ROW(K126)-(ROW(F45)+MATCH(F126,OFFSET(F45,1,0,C193,1),0))+1</f>
        <v>5</v>
      </c>
      <c r="M126" s="62">
        <f>IF(D126="M",IF(C195&lt;&gt;"",IF(L126&lt;=C195,K126,0),IF(L126&gt;0,K126,0)),IF(C196&lt;&gt;"",IF(L126&lt;=C196,K126,0),IF(L126&gt;0,K126,0)))</f>
        <v>19</v>
      </c>
      <c r="N126" s="62">
        <f t="shared" si="6"/>
        <v>0</v>
      </c>
      <c r="O126" s="62">
        <f t="shared" si="7"/>
        <v>0</v>
      </c>
      <c r="P126" s="62">
        <f t="shared" si="8"/>
        <v>0</v>
      </c>
    </row>
    <row r="127" spans="1:16" ht="12.75" customHeight="1">
      <c r="A127" s="16" t="s">
        <v>54</v>
      </c>
      <c r="B127" s="15" t="s">
        <v>301</v>
      </c>
      <c r="C127" s="15" t="s">
        <v>300</v>
      </c>
      <c r="D127" s="14" t="s">
        <v>505</v>
      </c>
      <c r="E127" s="23">
        <v>95.8</v>
      </c>
      <c r="F127" s="14" t="s">
        <v>538</v>
      </c>
      <c r="G127" s="13">
        <v>0</v>
      </c>
      <c r="H127" s="13">
        <v>0</v>
      </c>
      <c r="I127" s="13">
        <v>0</v>
      </c>
      <c r="J127" s="13">
        <v>0</v>
      </c>
      <c r="K127" s="13">
        <f>VLOOKUP(J127,Points!$A$2:$B$202,2)</f>
        <v>0</v>
      </c>
      <c r="L127" s="13">
        <f ca="1">ROW(K127)-(ROW(F45)+MATCH(F127,OFFSET(F45,1,0,C193,1),0))+1</f>
        <v>6</v>
      </c>
      <c r="M127" s="62">
        <f>IF(D127="M",IF(C195&lt;&gt;"",IF(L127&lt;=C195,K127,0),IF(L127&gt;0,K127,0)),IF(C196&lt;&gt;"",IF(L127&lt;=C196,K127,0),IF(L127&gt;0,K127,0)))</f>
        <v>0</v>
      </c>
      <c r="N127" s="62">
        <f t="shared" si="6"/>
        <v>0</v>
      </c>
      <c r="O127" s="62">
        <f t="shared" si="7"/>
        <v>0</v>
      </c>
      <c r="P127" s="62">
        <f t="shared" si="8"/>
        <v>0</v>
      </c>
    </row>
    <row r="128" spans="1:16" ht="12.75" customHeight="1">
      <c r="A128" s="16" t="s">
        <v>89</v>
      </c>
      <c r="B128" s="15" t="s">
        <v>88</v>
      </c>
      <c r="C128" s="15" t="s">
        <v>87</v>
      </c>
      <c r="D128" s="14" t="s">
        <v>505</v>
      </c>
      <c r="E128" s="23">
        <v>70.25</v>
      </c>
      <c r="F128" s="14" t="s">
        <v>539</v>
      </c>
      <c r="G128" s="13">
        <v>165</v>
      </c>
      <c r="H128" s="13">
        <v>3</v>
      </c>
      <c r="I128" s="13">
        <v>3</v>
      </c>
      <c r="J128" s="13">
        <v>3</v>
      </c>
      <c r="K128" s="13">
        <f>VLOOKUP(J128,Points!$A$2:$B$202,2)</f>
        <v>23</v>
      </c>
      <c r="L128" s="13">
        <f ca="1">ROW(K128)-(ROW(F45)+MATCH(F128,OFFSET(F45,1,0,C193,1),0))+1</f>
        <v>1</v>
      </c>
      <c r="M128" s="62">
        <f>IF(D128="M",IF(C195&lt;&gt;"",IF(L128&lt;=C195,K128,0),IF(L128&gt;0,K128,0)),IF(C196&lt;&gt;"",IF(L128&lt;=C196,K128,0),IF(L128&gt;0,K128,0)))</f>
        <v>23</v>
      </c>
      <c r="N128" s="62">
        <f t="shared" si="6"/>
        <v>0</v>
      </c>
      <c r="O128" s="62">
        <f t="shared" si="7"/>
        <v>0</v>
      </c>
      <c r="P128" s="62">
        <f t="shared" si="8"/>
        <v>1</v>
      </c>
    </row>
    <row r="129" spans="1:16" ht="12.75" customHeight="1">
      <c r="A129" s="16" t="s">
        <v>86</v>
      </c>
      <c r="B129" s="15" t="s">
        <v>85</v>
      </c>
      <c r="C129" s="15" t="s">
        <v>84</v>
      </c>
      <c r="D129" s="14" t="s">
        <v>505</v>
      </c>
      <c r="E129" s="23">
        <v>72.3</v>
      </c>
      <c r="F129" s="14" t="s">
        <v>540</v>
      </c>
      <c r="G129" s="13">
        <v>171</v>
      </c>
      <c r="H129" s="13">
        <v>2</v>
      </c>
      <c r="I129" s="13">
        <v>2</v>
      </c>
      <c r="J129" s="13">
        <v>2</v>
      </c>
      <c r="K129" s="13">
        <f>VLOOKUP(J129,Points!$A$2:$B$202,2)</f>
        <v>25</v>
      </c>
      <c r="L129" s="13">
        <f ca="1">ROW(K129)-(ROW(F45)+MATCH(F129,OFFSET(F45,1,0,C193,1),0))+1</f>
        <v>1</v>
      </c>
      <c r="M129" s="62">
        <f>IF(D129="M",IF(C195&lt;&gt;"",IF(L129&lt;=C195,K129,0),IF(L129&gt;0,K129,0)),IF(C196&lt;&gt;"",IF(L129&lt;=C196,K129,0),IF(L129&gt;0,K129,0)))</f>
        <v>25</v>
      </c>
      <c r="N129" s="62">
        <f t="shared" si="6"/>
        <v>0</v>
      </c>
      <c r="O129" s="62">
        <f t="shared" si="7"/>
        <v>1</v>
      </c>
      <c r="P129" s="62">
        <f t="shared" si="8"/>
        <v>0</v>
      </c>
    </row>
    <row r="130" spans="1:16" ht="12.75" customHeight="1">
      <c r="A130" s="16" t="s">
        <v>86</v>
      </c>
      <c r="B130" s="15" t="s">
        <v>199</v>
      </c>
      <c r="C130" s="15" t="s">
        <v>198</v>
      </c>
      <c r="D130" s="14" t="s">
        <v>505</v>
      </c>
      <c r="E130" s="23">
        <v>72.65</v>
      </c>
      <c r="F130" s="14" t="s">
        <v>540</v>
      </c>
      <c r="G130" s="13">
        <v>223</v>
      </c>
      <c r="H130" s="13">
        <v>3</v>
      </c>
      <c r="I130" s="13">
        <v>3</v>
      </c>
      <c r="J130" s="13">
        <v>2</v>
      </c>
      <c r="K130" s="13">
        <f>VLOOKUP(J130,Points!$A$2:$B$202,2)</f>
        <v>25</v>
      </c>
      <c r="L130" s="13">
        <f ca="1">ROW(K130)-(ROW(F45)+MATCH(F130,OFFSET(F45,1,0,C193,1),0))+1</f>
        <v>2</v>
      </c>
      <c r="M130" s="62">
        <f>IF(D130="M",IF(C195&lt;&gt;"",IF(L130&lt;=C195,K130,0),IF(L130&gt;0,K130,0)),IF(C196&lt;&gt;"",IF(L130&lt;=C196,K130,0),IF(L130&gt;0,K130,0)))</f>
        <v>25</v>
      </c>
      <c r="N130" s="62">
        <f t="shared" si="6"/>
        <v>0</v>
      </c>
      <c r="O130" s="62">
        <f t="shared" si="7"/>
        <v>1</v>
      </c>
      <c r="P130" s="62">
        <f t="shared" si="8"/>
        <v>0</v>
      </c>
    </row>
    <row r="131" spans="1:16" ht="12.75" customHeight="1">
      <c r="A131" s="16" t="s">
        <v>86</v>
      </c>
      <c r="B131" s="15" t="s">
        <v>127</v>
      </c>
      <c r="C131" s="15" t="s">
        <v>126</v>
      </c>
      <c r="D131" s="14" t="s">
        <v>505</v>
      </c>
      <c r="E131" s="23">
        <v>58.45</v>
      </c>
      <c r="F131" s="14" t="s">
        <v>540</v>
      </c>
      <c r="G131" s="13">
        <v>151</v>
      </c>
      <c r="H131" s="13">
        <v>0</v>
      </c>
      <c r="I131" s="13">
        <v>0</v>
      </c>
      <c r="J131" s="13">
        <v>0</v>
      </c>
      <c r="K131" s="13">
        <f>VLOOKUP(J131,Points!$A$2:$B$202,2)</f>
        <v>0</v>
      </c>
      <c r="L131" s="13">
        <f ca="1">ROW(K131)-(ROW(F45)+MATCH(F131,OFFSET(F45,1,0,C193,1),0))+1</f>
        <v>3</v>
      </c>
      <c r="M131" s="62">
        <f>IF(D131="M",IF(C195&lt;&gt;"",IF(L131&lt;=C195,K131,0),IF(L131&gt;0,K131,0)),IF(C196&lt;&gt;"",IF(L131&lt;=C196,K131,0),IF(L131&gt;0,K131,0)))</f>
        <v>0</v>
      </c>
      <c r="N131" s="62">
        <f t="shared" si="6"/>
        <v>0</v>
      </c>
      <c r="O131" s="62">
        <f t="shared" si="7"/>
        <v>0</v>
      </c>
      <c r="P131" s="62">
        <f t="shared" si="8"/>
        <v>0</v>
      </c>
    </row>
    <row r="132" spans="1:16" ht="12.75" customHeight="1">
      <c r="A132" s="16" t="s">
        <v>140</v>
      </c>
      <c r="B132" s="15" t="s">
        <v>139</v>
      </c>
      <c r="C132" s="15" t="s">
        <v>138</v>
      </c>
      <c r="D132" s="14" t="s">
        <v>505</v>
      </c>
      <c r="E132" s="23">
        <v>69.75</v>
      </c>
      <c r="F132" s="14" t="s">
        <v>541</v>
      </c>
      <c r="G132" s="13">
        <v>217</v>
      </c>
      <c r="H132" s="13">
        <v>1</v>
      </c>
      <c r="I132" s="13">
        <v>2</v>
      </c>
      <c r="J132" s="13">
        <v>1</v>
      </c>
      <c r="K132" s="13">
        <f>VLOOKUP(J132,Points!$A$2:$B$202,2)</f>
        <v>28</v>
      </c>
      <c r="L132" s="13">
        <f ca="1">ROW(K132)-(ROW(F45)+MATCH(F132,OFFSET(F45,1,0,C193,1),0))+1</f>
        <v>1</v>
      </c>
      <c r="M132" s="62">
        <f>IF(D132="M",IF(C195&lt;&gt;"",IF(L132&lt;=C195,K132,0),IF(L132&gt;0,K132,0)),IF(C196&lt;&gt;"",IF(L132&lt;=C196,K132,0),IF(L132&gt;0,K132,0)))</f>
        <v>28</v>
      </c>
      <c r="N132" s="62">
        <f t="shared" si="6"/>
        <v>1</v>
      </c>
      <c r="O132" s="62">
        <f t="shared" si="7"/>
        <v>0</v>
      </c>
      <c r="P132" s="62">
        <f t="shared" si="8"/>
        <v>0</v>
      </c>
    </row>
    <row r="133" spans="1:16" ht="12.75" customHeight="1">
      <c r="A133" s="16" t="s">
        <v>140</v>
      </c>
      <c r="B133" s="15" t="s">
        <v>139</v>
      </c>
      <c r="C133" s="15" t="s">
        <v>138</v>
      </c>
      <c r="D133" s="14" t="s">
        <v>505</v>
      </c>
      <c r="E133" s="23">
        <v>69.75</v>
      </c>
      <c r="F133" s="14" t="s">
        <v>541</v>
      </c>
      <c r="G133" s="13">
        <v>217</v>
      </c>
      <c r="H133" s="13">
        <v>2</v>
      </c>
      <c r="I133" s="13">
        <v>5</v>
      </c>
      <c r="J133" s="13">
        <v>3</v>
      </c>
      <c r="K133" s="13">
        <f>VLOOKUP(J133,Points!$A$2:$B$202,2)</f>
        <v>23</v>
      </c>
      <c r="L133" s="13">
        <f ca="1">ROW(K133)-(ROW(F45)+MATCH(F133,OFFSET(F45,1,0,C193,1),0))+1</f>
        <v>2</v>
      </c>
      <c r="M133" s="62">
        <f>IF(D133="M",IF(C195&lt;&gt;"",IF(L133&lt;=C195,K133,0),IF(L133&gt;0,K133,0)),IF(C196&lt;&gt;"",IF(L133&lt;=C196,K133,0),IF(L133&gt;0,K133,0)))</f>
        <v>23</v>
      </c>
      <c r="N133" s="62">
        <f t="shared" si="6"/>
        <v>0</v>
      </c>
      <c r="O133" s="62">
        <f t="shared" si="7"/>
        <v>0</v>
      </c>
      <c r="P133" s="62">
        <f t="shared" si="8"/>
        <v>1</v>
      </c>
    </row>
    <row r="134" spans="1:16" ht="12.75" customHeight="1">
      <c r="A134" s="16" t="s">
        <v>140</v>
      </c>
      <c r="B134" s="15" t="s">
        <v>258</v>
      </c>
      <c r="C134" s="15" t="s">
        <v>257</v>
      </c>
      <c r="D134" s="14" t="s">
        <v>505</v>
      </c>
      <c r="E134" s="23">
        <v>72.5</v>
      </c>
      <c r="F134" s="14" t="s">
        <v>541</v>
      </c>
      <c r="G134" s="13">
        <v>237</v>
      </c>
      <c r="H134" s="13">
        <v>6</v>
      </c>
      <c r="I134" s="13">
        <v>9</v>
      </c>
      <c r="J134" s="13">
        <v>8</v>
      </c>
      <c r="K134" s="13">
        <f>VLOOKUP(J134,Points!$A$2:$B$202,2)</f>
        <v>18</v>
      </c>
      <c r="L134" s="13">
        <f ca="1">ROW(K134)-(ROW(F45)+MATCH(F134,OFFSET(F45,1,0,C193,1),0))+1</f>
        <v>3</v>
      </c>
      <c r="M134" s="62">
        <f>IF(D134="M",IF(C195&lt;&gt;"",IF(L134&lt;=C195,K134,0),IF(L134&gt;0,K134,0)),IF(C196&lt;&gt;"",IF(L134&lt;=C196,K134,0),IF(L134&gt;0,K134,0)))</f>
        <v>18</v>
      </c>
      <c r="N134" s="62">
        <f t="shared" si="6"/>
        <v>0</v>
      </c>
      <c r="O134" s="62">
        <f t="shared" si="7"/>
        <v>0</v>
      </c>
      <c r="P134" s="62">
        <f t="shared" si="8"/>
        <v>0</v>
      </c>
    </row>
    <row r="135" spans="1:16" ht="12.75" customHeight="1">
      <c r="A135" s="16" t="s">
        <v>37</v>
      </c>
      <c r="B135" s="15" t="s">
        <v>68</v>
      </c>
      <c r="C135" s="15" t="s">
        <v>67</v>
      </c>
      <c r="D135" s="14" t="s">
        <v>505</v>
      </c>
      <c r="E135" s="23">
        <v>66.55</v>
      </c>
      <c r="F135" s="14" t="s">
        <v>542</v>
      </c>
      <c r="G135" s="13">
        <v>202</v>
      </c>
      <c r="H135" s="13">
        <v>1</v>
      </c>
      <c r="I135" s="13">
        <v>1</v>
      </c>
      <c r="J135" s="13">
        <v>1</v>
      </c>
      <c r="K135" s="13">
        <f>VLOOKUP(J135,Points!$A$2:$B$202,2)</f>
        <v>28</v>
      </c>
      <c r="L135" s="13">
        <f ca="1">ROW(K135)-(ROW(F45)+MATCH(F135,OFFSET(F45,1,0,C193,1),0))+1</f>
        <v>1</v>
      </c>
      <c r="M135" s="62">
        <f>IF(D135="M",IF(C195&lt;&gt;"",IF(L135&lt;=C195,K135,0),IF(L135&gt;0,K135,0)),IF(C196&lt;&gt;"",IF(L135&lt;=C196,K135,0),IF(L135&gt;0,K135,0)))</f>
        <v>28</v>
      </c>
      <c r="N135" s="62">
        <f t="shared" si="6"/>
        <v>1</v>
      </c>
      <c r="O135" s="62">
        <f t="shared" si="7"/>
        <v>0</v>
      </c>
      <c r="P135" s="62">
        <f t="shared" si="8"/>
        <v>0</v>
      </c>
    </row>
    <row r="136" spans="1:16" ht="12.75" customHeight="1">
      <c r="A136" s="16" t="s">
        <v>37</v>
      </c>
      <c r="B136" s="15" t="s">
        <v>244</v>
      </c>
      <c r="C136" s="15" t="s">
        <v>243</v>
      </c>
      <c r="D136" s="14" t="s">
        <v>505</v>
      </c>
      <c r="E136" s="23">
        <v>72.65</v>
      </c>
      <c r="F136" s="14" t="s">
        <v>542</v>
      </c>
      <c r="G136" s="13">
        <v>287</v>
      </c>
      <c r="H136" s="13">
        <v>1</v>
      </c>
      <c r="I136" s="13">
        <v>1</v>
      </c>
      <c r="J136" s="13">
        <v>1</v>
      </c>
      <c r="K136" s="13">
        <f>VLOOKUP(J136,Points!$A$2:$B$202,2)</f>
        <v>28</v>
      </c>
      <c r="L136" s="13">
        <f ca="1">ROW(K136)-(ROW(F45)+MATCH(F136,OFFSET(F45,1,0,C193,1),0))+1</f>
        <v>2</v>
      </c>
      <c r="M136" s="62">
        <f>IF(D136="M",IF(C195&lt;&gt;"",IF(L136&lt;=C195,K136,0),IF(L136&gt;0,K136,0)),IF(C196&lt;&gt;"",IF(L136&lt;=C196,K136,0),IF(L136&gt;0,K136,0)))</f>
        <v>28</v>
      </c>
      <c r="N136" s="62">
        <f t="shared" si="6"/>
        <v>1</v>
      </c>
      <c r="O136" s="62">
        <f t="shared" si="7"/>
        <v>0</v>
      </c>
      <c r="P136" s="62">
        <f t="shared" si="8"/>
        <v>0</v>
      </c>
    </row>
    <row r="137" spans="1:16" ht="12.75" customHeight="1">
      <c r="A137" s="16" t="s">
        <v>37</v>
      </c>
      <c r="B137" s="15" t="s">
        <v>129</v>
      </c>
      <c r="C137" s="15" t="s">
        <v>310</v>
      </c>
      <c r="D137" s="14" t="s">
        <v>505</v>
      </c>
      <c r="E137" s="23">
        <v>103.6</v>
      </c>
      <c r="F137" s="14" t="s">
        <v>542</v>
      </c>
      <c r="G137" s="13">
        <v>290</v>
      </c>
      <c r="H137" s="13">
        <v>1</v>
      </c>
      <c r="I137" s="13">
        <v>1</v>
      </c>
      <c r="J137" s="13">
        <v>1</v>
      </c>
      <c r="K137" s="13">
        <f>VLOOKUP(J137,Points!$A$2:$B$202,2)</f>
        <v>28</v>
      </c>
      <c r="L137" s="13">
        <f ca="1">ROW(K137)-(ROW(F45)+MATCH(F137,OFFSET(F45,1,0,C193,1),0))+1</f>
        <v>3</v>
      </c>
      <c r="M137" s="62">
        <f>IF(D137="M",IF(C195&lt;&gt;"",IF(L137&lt;=C195,K137,0),IF(L137&gt;0,K137,0)),IF(C196&lt;&gt;"",IF(L137&lt;=C196,K137,0),IF(L137&gt;0,K137,0)))</f>
        <v>28</v>
      </c>
      <c r="N137" s="62">
        <f t="shared" si="6"/>
        <v>1</v>
      </c>
      <c r="O137" s="62">
        <f t="shared" si="7"/>
        <v>0</v>
      </c>
      <c r="P137" s="62">
        <f t="shared" si="8"/>
        <v>0</v>
      </c>
    </row>
    <row r="138" spans="1:16" ht="12.75" customHeight="1">
      <c r="A138" s="16" t="s">
        <v>37</v>
      </c>
      <c r="B138" s="15" t="s">
        <v>68</v>
      </c>
      <c r="C138" s="15" t="s">
        <v>67</v>
      </c>
      <c r="D138" s="14" t="s">
        <v>505</v>
      </c>
      <c r="E138" s="23">
        <v>66.55</v>
      </c>
      <c r="F138" s="14" t="s">
        <v>542</v>
      </c>
      <c r="G138" s="13">
        <v>202</v>
      </c>
      <c r="H138" s="13">
        <v>3</v>
      </c>
      <c r="I138" s="13">
        <v>2</v>
      </c>
      <c r="J138" s="13">
        <v>2</v>
      </c>
      <c r="K138" s="13">
        <f>VLOOKUP(J138,Points!$A$2:$B$202,2)</f>
        <v>25</v>
      </c>
      <c r="L138" s="13">
        <f ca="1">ROW(K138)-(ROW(F45)+MATCH(F138,OFFSET(F45,1,0,C193,1),0))+1</f>
        <v>4</v>
      </c>
      <c r="M138" s="62">
        <f>IF(D138="M",IF(C195&lt;&gt;"",IF(L138&lt;=C195,K138,0),IF(L138&gt;0,K138,0)),IF(C196&lt;&gt;"",IF(L138&lt;=C196,K138,0),IF(L138&gt;0,K138,0)))</f>
        <v>25</v>
      </c>
      <c r="N138" s="62">
        <f t="shared" si="6"/>
        <v>0</v>
      </c>
      <c r="O138" s="62">
        <f t="shared" si="7"/>
        <v>1</v>
      </c>
      <c r="P138" s="62">
        <f t="shared" si="8"/>
        <v>0</v>
      </c>
    </row>
    <row r="139" spans="1:16" ht="12.75" customHeight="1">
      <c r="A139" s="16" t="s">
        <v>37</v>
      </c>
      <c r="B139" s="15" t="s">
        <v>200</v>
      </c>
      <c r="C139" s="15" t="s">
        <v>245</v>
      </c>
      <c r="D139" s="14" t="s">
        <v>505</v>
      </c>
      <c r="E139" s="23">
        <v>72.85</v>
      </c>
      <c r="F139" s="14" t="s">
        <v>542</v>
      </c>
      <c r="G139" s="13">
        <v>271</v>
      </c>
      <c r="H139" s="13">
        <v>2</v>
      </c>
      <c r="I139" s="13">
        <v>2</v>
      </c>
      <c r="J139" s="13">
        <v>2</v>
      </c>
      <c r="K139" s="13">
        <f>VLOOKUP(J139,Points!$A$2:$B$202,2)</f>
        <v>25</v>
      </c>
      <c r="L139" s="13">
        <f ca="1">ROW(K139)-(ROW(F45)+MATCH(F139,OFFSET(F45,1,0,C193,1),0))+1</f>
        <v>5</v>
      </c>
      <c r="M139" s="62">
        <f>IF(D139="M",IF(C195&lt;&gt;"",IF(L139&lt;=C195,K139,0),IF(L139&gt;0,K139,0)),IF(C196&lt;&gt;"",IF(L139&lt;=C196,K139,0),IF(L139&gt;0,K139,0)))</f>
        <v>25</v>
      </c>
      <c r="N139" s="62">
        <f t="shared" si="6"/>
        <v>0</v>
      </c>
      <c r="O139" s="62">
        <f t="shared" si="7"/>
        <v>1</v>
      </c>
      <c r="P139" s="62">
        <f t="shared" si="8"/>
        <v>0</v>
      </c>
    </row>
    <row r="140" spans="1:16" ht="12.75" customHeight="1">
      <c r="A140" s="16" t="s">
        <v>37</v>
      </c>
      <c r="B140" s="15" t="s">
        <v>269</v>
      </c>
      <c r="C140" s="15" t="s">
        <v>268</v>
      </c>
      <c r="D140" s="14" t="s">
        <v>505</v>
      </c>
      <c r="E140" s="23">
        <v>80.6</v>
      </c>
      <c r="F140" s="14" t="s">
        <v>542</v>
      </c>
      <c r="G140" s="13">
        <v>293</v>
      </c>
      <c r="H140" s="13">
        <v>3</v>
      </c>
      <c r="I140" s="13">
        <v>2</v>
      </c>
      <c r="J140" s="13">
        <v>2</v>
      </c>
      <c r="K140" s="13">
        <f>VLOOKUP(J140,Points!$A$2:$B$202,2)</f>
        <v>25</v>
      </c>
      <c r="L140" s="13">
        <f ca="1">ROW(K140)-(ROW(F45)+MATCH(F140,OFFSET(F45,1,0,C193,1),0))+1</f>
        <v>6</v>
      </c>
      <c r="M140" s="62">
        <f>IF(D140="M",IF(C195&lt;&gt;"",IF(L140&lt;=C195,K140,0),IF(L140&gt;0,K140,0)),IF(C196&lt;&gt;"",IF(L140&lt;=C196,K140,0),IF(L140&gt;0,K140,0)))</f>
        <v>25</v>
      </c>
      <c r="N140" s="62">
        <f t="shared" si="6"/>
        <v>0</v>
      </c>
      <c r="O140" s="62">
        <f t="shared" si="7"/>
        <v>1</v>
      </c>
      <c r="P140" s="62">
        <f t="shared" si="8"/>
        <v>0</v>
      </c>
    </row>
    <row r="141" spans="1:16" ht="12.75" customHeight="1">
      <c r="A141" s="16" t="s">
        <v>37</v>
      </c>
      <c r="B141" s="15" t="s">
        <v>224</v>
      </c>
      <c r="C141" s="15" t="s">
        <v>279</v>
      </c>
      <c r="D141" s="14" t="s">
        <v>505</v>
      </c>
      <c r="E141" s="23">
        <v>87.95</v>
      </c>
      <c r="F141" s="14" t="s">
        <v>542</v>
      </c>
      <c r="G141" s="13">
        <v>275</v>
      </c>
      <c r="H141" s="13">
        <v>3</v>
      </c>
      <c r="I141" s="13">
        <v>2</v>
      </c>
      <c r="J141" s="13">
        <v>2</v>
      </c>
      <c r="K141" s="13">
        <f>VLOOKUP(J141,Points!$A$2:$B$202,2)</f>
        <v>25</v>
      </c>
      <c r="L141" s="13">
        <f ca="1">ROW(K141)-(ROW(F45)+MATCH(F141,OFFSET(F45,1,0,C193,1),0))+1</f>
        <v>7</v>
      </c>
      <c r="M141" s="62">
        <f>IF(D141="M",IF(C195&lt;&gt;"",IF(L141&lt;=C195,K141,0),IF(L141&gt;0,K141,0)),IF(C196&lt;&gt;"",IF(L141&lt;=C196,K141,0),IF(L141&gt;0,K141,0)))</f>
        <v>25</v>
      </c>
      <c r="N141" s="62">
        <f t="shared" si="6"/>
        <v>0</v>
      </c>
      <c r="O141" s="62">
        <f t="shared" si="7"/>
        <v>1</v>
      </c>
      <c r="P141" s="62">
        <f t="shared" si="8"/>
        <v>0</v>
      </c>
    </row>
    <row r="142" spans="1:16" ht="12.75" customHeight="1">
      <c r="A142" s="16" t="s">
        <v>37</v>
      </c>
      <c r="B142" s="15" t="s">
        <v>292</v>
      </c>
      <c r="C142" s="15" t="s">
        <v>291</v>
      </c>
      <c r="D142" s="14" t="s">
        <v>505</v>
      </c>
      <c r="E142" s="23">
        <v>90.3</v>
      </c>
      <c r="F142" s="14" t="s">
        <v>542</v>
      </c>
      <c r="G142" s="13">
        <v>308</v>
      </c>
      <c r="H142" s="13">
        <v>2</v>
      </c>
      <c r="I142" s="13">
        <v>2</v>
      </c>
      <c r="J142" s="13">
        <v>2</v>
      </c>
      <c r="K142" s="13">
        <f>VLOOKUP(J142,Points!$A$2:$B$202,2)</f>
        <v>25</v>
      </c>
      <c r="L142" s="13">
        <f ca="1">ROW(K142)-(ROW(F45)+MATCH(F142,OFFSET(F45,1,0,C193,1),0))+1</f>
        <v>8</v>
      </c>
      <c r="M142" s="62">
        <f>IF(D142="M",IF(C195&lt;&gt;"",IF(L142&lt;=C195,K142,0),IF(L142&gt;0,K142,0)),IF(C196&lt;&gt;"",IF(L142&lt;=C196,K142,0),IF(L142&gt;0,K142,0)))</f>
        <v>25</v>
      </c>
      <c r="N142" s="62">
        <f aca="true" t="shared" si="9" ref="N142:N173">COUNTIF(J142:J142,1)</f>
        <v>0</v>
      </c>
      <c r="O142" s="62">
        <f aca="true" t="shared" si="10" ref="O142:O173">COUNTIF(J142:J142,2)</f>
        <v>1</v>
      </c>
      <c r="P142" s="62">
        <f aca="true" t="shared" si="11" ref="P142:P173">COUNTIF(J142:J142,3)</f>
        <v>0</v>
      </c>
    </row>
    <row r="143" spans="1:16" ht="12.75" customHeight="1">
      <c r="A143" s="16" t="s">
        <v>37</v>
      </c>
      <c r="B143" s="15" t="s">
        <v>317</v>
      </c>
      <c r="C143" s="15" t="s">
        <v>316</v>
      </c>
      <c r="D143" s="14" t="s">
        <v>505</v>
      </c>
      <c r="E143" s="23">
        <v>117</v>
      </c>
      <c r="F143" s="14" t="s">
        <v>542</v>
      </c>
      <c r="G143" s="13">
        <v>247</v>
      </c>
      <c r="H143" s="13">
        <v>2</v>
      </c>
      <c r="I143" s="13">
        <v>2</v>
      </c>
      <c r="J143" s="13">
        <v>2</v>
      </c>
      <c r="K143" s="13">
        <f>VLOOKUP(J143,Points!$A$2:$B$202,2)</f>
        <v>25</v>
      </c>
      <c r="L143" s="13">
        <f ca="1">ROW(K143)-(ROW(F45)+MATCH(F143,OFFSET(F45,1,0,C193,1),0))+1</f>
        <v>9</v>
      </c>
      <c r="M143" s="62">
        <f>IF(D143="M",IF(C195&lt;&gt;"",IF(L143&lt;=C195,K143,0),IF(L143&gt;0,K143,0)),IF(C196&lt;&gt;"",IF(L143&lt;=C196,K143,0),IF(L143&gt;0,K143,0)))</f>
        <v>25</v>
      </c>
      <c r="N143" s="62">
        <f t="shared" si="9"/>
        <v>0</v>
      </c>
      <c r="O143" s="62">
        <f t="shared" si="10"/>
        <v>1</v>
      </c>
      <c r="P143" s="62">
        <f t="shared" si="11"/>
        <v>0</v>
      </c>
    </row>
    <row r="144" spans="1:16" ht="12.75" customHeight="1">
      <c r="A144" s="16" t="s">
        <v>37</v>
      </c>
      <c r="B144" s="15" t="s">
        <v>217</v>
      </c>
      <c r="C144" s="15" t="s">
        <v>247</v>
      </c>
      <c r="D144" s="14" t="s">
        <v>505</v>
      </c>
      <c r="E144" s="23">
        <v>73</v>
      </c>
      <c r="F144" s="14" t="s">
        <v>542</v>
      </c>
      <c r="G144" s="13">
        <v>263</v>
      </c>
      <c r="H144" s="13">
        <v>3</v>
      </c>
      <c r="I144" s="13">
        <v>4</v>
      </c>
      <c r="J144" s="13">
        <v>3</v>
      </c>
      <c r="K144" s="13">
        <f>VLOOKUP(J144,Points!$A$2:$B$202,2)</f>
        <v>23</v>
      </c>
      <c r="L144" s="13">
        <f ca="1">ROW(K144)-(ROW(F45)+MATCH(F144,OFFSET(F45,1,0,C193,1),0))+1</f>
        <v>10</v>
      </c>
      <c r="M144" s="62">
        <f>IF(D144="M",IF(C195&lt;&gt;"",IF(L144&lt;=C195,K144,0),IF(L144&gt;0,K144,0)),IF(C196&lt;&gt;"",IF(L144&lt;=C196,K144,0),IF(L144&gt;0,K144,0)))</f>
        <v>23</v>
      </c>
      <c r="N144" s="62">
        <f t="shared" si="9"/>
        <v>0</v>
      </c>
      <c r="O144" s="62">
        <f t="shared" si="10"/>
        <v>0</v>
      </c>
      <c r="P144" s="62">
        <f t="shared" si="11"/>
        <v>1</v>
      </c>
    </row>
    <row r="145" spans="1:16" ht="12.75" customHeight="1">
      <c r="A145" s="16" t="s">
        <v>37</v>
      </c>
      <c r="B145" s="15" t="s">
        <v>272</v>
      </c>
      <c r="C145" s="15" t="s">
        <v>271</v>
      </c>
      <c r="D145" s="14" t="s">
        <v>505</v>
      </c>
      <c r="E145" s="23">
        <v>80</v>
      </c>
      <c r="F145" s="14" t="s">
        <v>542</v>
      </c>
      <c r="G145" s="13">
        <v>292</v>
      </c>
      <c r="H145" s="13">
        <v>2</v>
      </c>
      <c r="I145" s="13">
        <v>4</v>
      </c>
      <c r="J145" s="13">
        <v>3</v>
      </c>
      <c r="K145" s="13">
        <f>VLOOKUP(J145,Points!$A$2:$B$202,2)</f>
        <v>23</v>
      </c>
      <c r="L145" s="13">
        <f ca="1">ROW(K145)-(ROW(F45)+MATCH(F145,OFFSET(F45,1,0,C193,1),0))+1</f>
        <v>11</v>
      </c>
      <c r="M145" s="62">
        <f>IF(D145="M",IF(C195&lt;&gt;"",IF(L145&lt;=C195,K145,0),IF(L145&gt;0,K145,0)),IF(C196&lt;&gt;"",IF(L145&lt;=C196,K145,0),IF(L145&gt;0,K145,0)))</f>
        <v>23</v>
      </c>
      <c r="N145" s="62">
        <f t="shared" si="9"/>
        <v>0</v>
      </c>
      <c r="O145" s="62">
        <f t="shared" si="10"/>
        <v>0</v>
      </c>
      <c r="P145" s="62">
        <f t="shared" si="11"/>
        <v>1</v>
      </c>
    </row>
    <row r="146" spans="1:16" ht="12.75" customHeight="1">
      <c r="A146" s="16" t="s">
        <v>37</v>
      </c>
      <c r="B146" s="15" t="s">
        <v>129</v>
      </c>
      <c r="C146" s="15" t="s">
        <v>280</v>
      </c>
      <c r="D146" s="14" t="s">
        <v>505</v>
      </c>
      <c r="E146" s="23">
        <v>86.65</v>
      </c>
      <c r="F146" s="14" t="s">
        <v>542</v>
      </c>
      <c r="G146" s="13">
        <v>262</v>
      </c>
      <c r="H146" s="13">
        <v>4</v>
      </c>
      <c r="I146" s="13">
        <v>4</v>
      </c>
      <c r="J146" s="13">
        <v>3</v>
      </c>
      <c r="K146" s="13">
        <f>VLOOKUP(J146,Points!$A$2:$B$202,2)</f>
        <v>23</v>
      </c>
      <c r="L146" s="13">
        <f ca="1">ROW(K146)-(ROW(F45)+MATCH(F146,OFFSET(F45,1,0,C193,1),0))+1</f>
        <v>12</v>
      </c>
      <c r="M146" s="62">
        <f>IF(D146="M",IF(C195&lt;&gt;"",IF(L146&lt;=C195,K146,0),IF(L146&gt;0,K146,0)),IF(C196&lt;&gt;"",IF(L146&lt;=C196,K146,0),IF(L146&gt;0,K146,0)))</f>
        <v>23</v>
      </c>
      <c r="N146" s="62">
        <f t="shared" si="9"/>
        <v>0</v>
      </c>
      <c r="O146" s="62">
        <f t="shared" si="10"/>
        <v>0</v>
      </c>
      <c r="P146" s="62">
        <f t="shared" si="11"/>
        <v>1</v>
      </c>
    </row>
    <row r="147" spans="1:16" ht="12.75" customHeight="1">
      <c r="A147" s="16" t="s">
        <v>37</v>
      </c>
      <c r="B147" s="15" t="s">
        <v>224</v>
      </c>
      <c r="C147" s="15" t="s">
        <v>223</v>
      </c>
      <c r="D147" s="14" t="s">
        <v>505</v>
      </c>
      <c r="E147" s="23">
        <v>95.4</v>
      </c>
      <c r="F147" s="14" t="s">
        <v>542</v>
      </c>
      <c r="G147" s="13">
        <v>223</v>
      </c>
      <c r="H147" s="13">
        <v>3</v>
      </c>
      <c r="I147" s="13">
        <v>3</v>
      </c>
      <c r="J147" s="13">
        <v>3</v>
      </c>
      <c r="K147" s="13">
        <f>VLOOKUP(J147,Points!$A$2:$B$202,2)</f>
        <v>23</v>
      </c>
      <c r="L147" s="13">
        <f ca="1">ROW(K147)-(ROW(F45)+MATCH(F147,OFFSET(F45,1,0,C193,1),0))+1</f>
        <v>13</v>
      </c>
      <c r="M147" s="62">
        <f>IF(D147="M",IF(C195&lt;&gt;"",IF(L147&lt;=C195,K147,0),IF(L147&gt;0,K147,0)),IF(C196&lt;&gt;"",IF(L147&lt;=C196,K147,0),IF(L147&gt;0,K147,0)))</f>
        <v>23</v>
      </c>
      <c r="N147" s="62">
        <f t="shared" si="9"/>
        <v>0</v>
      </c>
      <c r="O147" s="62">
        <f t="shared" si="10"/>
        <v>0</v>
      </c>
      <c r="P147" s="62">
        <f t="shared" si="11"/>
        <v>1</v>
      </c>
    </row>
    <row r="148" spans="1:16" ht="12.75" customHeight="1">
      <c r="A148" s="16" t="s">
        <v>37</v>
      </c>
      <c r="B148" s="15" t="s">
        <v>157</v>
      </c>
      <c r="C148" s="15" t="s">
        <v>307</v>
      </c>
      <c r="D148" s="14" t="s">
        <v>505</v>
      </c>
      <c r="E148" s="23">
        <v>101.6</v>
      </c>
      <c r="F148" s="14" t="s">
        <v>542</v>
      </c>
      <c r="G148" s="13">
        <v>235</v>
      </c>
      <c r="H148" s="13">
        <v>3</v>
      </c>
      <c r="I148" s="13">
        <v>3</v>
      </c>
      <c r="J148" s="13">
        <v>3</v>
      </c>
      <c r="K148" s="13">
        <f>VLOOKUP(J148,Points!$A$2:$B$202,2)</f>
        <v>23</v>
      </c>
      <c r="L148" s="13">
        <f ca="1">ROW(K148)-(ROW(F45)+MATCH(F148,OFFSET(F45,1,0,C193,1),0))+1</f>
        <v>14</v>
      </c>
      <c r="M148" s="62">
        <f>IF(D148="M",IF(C195&lt;&gt;"",IF(L148&lt;=C195,K148,0),IF(L148&gt;0,K148,0)),IF(C196&lt;&gt;"",IF(L148&lt;=C196,K148,0),IF(L148&gt;0,K148,0)))</f>
        <v>23</v>
      </c>
      <c r="N148" s="62">
        <f t="shared" si="9"/>
        <v>0</v>
      </c>
      <c r="O148" s="62">
        <f t="shared" si="10"/>
        <v>0</v>
      </c>
      <c r="P148" s="62">
        <f t="shared" si="11"/>
        <v>1</v>
      </c>
    </row>
    <row r="149" spans="1:16" ht="12.75" customHeight="1">
      <c r="A149" s="16" t="s">
        <v>37</v>
      </c>
      <c r="B149" s="15" t="s">
        <v>314</v>
      </c>
      <c r="C149" s="15" t="s">
        <v>313</v>
      </c>
      <c r="D149" s="14" t="s">
        <v>505</v>
      </c>
      <c r="E149" s="23">
        <v>103.3</v>
      </c>
      <c r="F149" s="14" t="s">
        <v>542</v>
      </c>
      <c r="G149" s="13">
        <v>184</v>
      </c>
      <c r="H149" s="13">
        <v>3</v>
      </c>
      <c r="I149" s="13">
        <v>3</v>
      </c>
      <c r="J149" s="13">
        <v>3</v>
      </c>
      <c r="K149" s="13">
        <f>VLOOKUP(J149,Points!$A$2:$B$202,2)</f>
        <v>23</v>
      </c>
      <c r="L149" s="13">
        <f ca="1">ROW(K149)-(ROW(F45)+MATCH(F149,OFFSET(F45,1,0,C193,1),0))+1</f>
        <v>15</v>
      </c>
      <c r="M149" s="62">
        <f>IF(D149="M",IF(C195&lt;&gt;"",IF(L149&lt;=C195,K149,0),IF(L149&gt;0,K149,0)),IF(C196&lt;&gt;"",IF(L149&lt;=C196,K149,0),IF(L149&gt;0,K149,0)))</f>
        <v>23</v>
      </c>
      <c r="N149" s="62">
        <f t="shared" si="9"/>
        <v>0</v>
      </c>
      <c r="O149" s="62">
        <f t="shared" si="10"/>
        <v>0</v>
      </c>
      <c r="P149" s="62">
        <f t="shared" si="11"/>
        <v>1</v>
      </c>
    </row>
    <row r="150" spans="1:16" ht="12.75" customHeight="1">
      <c r="A150" s="16" t="s">
        <v>37</v>
      </c>
      <c r="B150" s="15" t="s">
        <v>36</v>
      </c>
      <c r="C150" s="15" t="s">
        <v>35</v>
      </c>
      <c r="D150" s="14" t="s">
        <v>505</v>
      </c>
      <c r="E150" s="23">
        <v>53.75</v>
      </c>
      <c r="F150" s="14" t="s">
        <v>542</v>
      </c>
      <c r="G150" s="13">
        <v>118</v>
      </c>
      <c r="H150" s="13">
        <v>4</v>
      </c>
      <c r="I150" s="13">
        <v>4</v>
      </c>
      <c r="J150" s="13">
        <v>4</v>
      </c>
      <c r="K150" s="13">
        <f>VLOOKUP(J150,Points!$A$2:$B$202,2)</f>
        <v>22</v>
      </c>
      <c r="L150" s="13">
        <f ca="1">ROW(K150)-(ROW(F45)+MATCH(F150,OFFSET(F45,1,0,C193,1),0))+1</f>
        <v>16</v>
      </c>
      <c r="M150" s="62">
        <f>IF(D150="M",IF(C195&lt;&gt;"",IF(L150&lt;=C195,K150,0),IF(L150&gt;0,K150,0)),IF(C196&lt;&gt;"",IF(L150&lt;=C196,K150,0),IF(L150&gt;0,K150,0)))</f>
        <v>22</v>
      </c>
      <c r="N150" s="62">
        <f t="shared" si="9"/>
        <v>0</v>
      </c>
      <c r="O150" s="62">
        <f t="shared" si="10"/>
        <v>0</v>
      </c>
      <c r="P150" s="62">
        <f t="shared" si="11"/>
        <v>0</v>
      </c>
    </row>
    <row r="151" spans="1:16" ht="12.75" customHeight="1">
      <c r="A151" s="16" t="s">
        <v>37</v>
      </c>
      <c r="B151" s="15" t="s">
        <v>200</v>
      </c>
      <c r="C151" s="15" t="s">
        <v>35</v>
      </c>
      <c r="D151" s="14" t="s">
        <v>505</v>
      </c>
      <c r="E151" s="23">
        <v>71.1</v>
      </c>
      <c r="F151" s="14" t="s">
        <v>542</v>
      </c>
      <c r="G151" s="13">
        <v>202</v>
      </c>
      <c r="H151" s="13">
        <v>5</v>
      </c>
      <c r="I151" s="13">
        <v>4</v>
      </c>
      <c r="J151" s="13">
        <v>4</v>
      </c>
      <c r="K151" s="13">
        <f>VLOOKUP(J151,Points!$A$2:$B$202,2)</f>
        <v>22</v>
      </c>
      <c r="L151" s="13">
        <f ca="1">ROW(K151)-(ROW(F45)+MATCH(F151,OFFSET(F45,1,0,C193,1),0))+1</f>
        <v>17</v>
      </c>
      <c r="M151" s="62">
        <f>IF(D151="M",IF(C195&lt;&gt;"",IF(L151&lt;=C195,K151,0),IF(L151&gt;0,K151,0)),IF(C196&lt;&gt;"",IF(L151&lt;=C196,K151,0),IF(L151&gt;0,K151,0)))</f>
        <v>22</v>
      </c>
      <c r="N151" s="62">
        <f t="shared" si="9"/>
        <v>0</v>
      </c>
      <c r="O151" s="62">
        <f t="shared" si="10"/>
        <v>0</v>
      </c>
      <c r="P151" s="62">
        <f t="shared" si="11"/>
        <v>0</v>
      </c>
    </row>
    <row r="152" spans="1:16" ht="12.75" customHeight="1">
      <c r="A152" s="16" t="s">
        <v>37</v>
      </c>
      <c r="B152" s="15" t="s">
        <v>202</v>
      </c>
      <c r="C152" s="15" t="s">
        <v>201</v>
      </c>
      <c r="D152" s="14" t="s">
        <v>505</v>
      </c>
      <c r="E152" s="23">
        <v>72.4</v>
      </c>
      <c r="F152" s="14" t="s">
        <v>542</v>
      </c>
      <c r="G152" s="13">
        <v>188</v>
      </c>
      <c r="H152" s="13">
        <v>4</v>
      </c>
      <c r="I152" s="13">
        <v>6</v>
      </c>
      <c r="J152" s="13">
        <v>5</v>
      </c>
      <c r="K152" s="13">
        <f>VLOOKUP(J152,Points!$A$2:$B$202,2)</f>
        <v>21</v>
      </c>
      <c r="L152" s="13">
        <f ca="1">ROW(K152)-(ROW(F45)+MATCH(F152,OFFSET(F45,1,0,C193,1),0))+1</f>
        <v>18</v>
      </c>
      <c r="M152" s="62">
        <f>IF(D152="M",IF(C195&lt;&gt;"",IF(L152&lt;=C195,K152,0),IF(L152&gt;0,K152,0)),IF(C196&lt;&gt;"",IF(L152&lt;=C196,K152,0),IF(L152&gt;0,K152,0)))</f>
        <v>21</v>
      </c>
      <c r="N152" s="62">
        <f t="shared" si="9"/>
        <v>0</v>
      </c>
      <c r="O152" s="62">
        <f t="shared" si="10"/>
        <v>0</v>
      </c>
      <c r="P152" s="62">
        <f t="shared" si="11"/>
        <v>0</v>
      </c>
    </row>
    <row r="153" spans="1:16" ht="12.75" customHeight="1">
      <c r="A153" s="16" t="s">
        <v>37</v>
      </c>
      <c r="B153" s="15" t="s">
        <v>252</v>
      </c>
      <c r="C153" s="15" t="s">
        <v>251</v>
      </c>
      <c r="D153" s="14" t="s">
        <v>505</v>
      </c>
      <c r="E153" s="23">
        <v>68.7</v>
      </c>
      <c r="F153" s="14" t="s">
        <v>542</v>
      </c>
      <c r="G153" s="13">
        <v>242</v>
      </c>
      <c r="H153" s="13">
        <v>4</v>
      </c>
      <c r="I153" s="13">
        <v>7</v>
      </c>
      <c r="J153" s="13">
        <v>5</v>
      </c>
      <c r="K153" s="13">
        <f>VLOOKUP(J153,Points!$A$2:$B$202,2)</f>
        <v>21</v>
      </c>
      <c r="L153" s="13">
        <f ca="1">ROW(K153)-(ROW(F45)+MATCH(F153,OFFSET(F45,1,0,C193,1),0))+1</f>
        <v>19</v>
      </c>
      <c r="M153" s="62">
        <f>IF(D153="M",IF(C195&lt;&gt;"",IF(L153&lt;=C195,K153,0),IF(L153&gt;0,K153,0)),IF(C196&lt;&gt;"",IF(L153&lt;=C196,K153,0),IF(L153&gt;0,K153,0)))</f>
        <v>21</v>
      </c>
      <c r="N153" s="62">
        <f t="shared" si="9"/>
        <v>0</v>
      </c>
      <c r="O153" s="62">
        <f t="shared" si="10"/>
        <v>0</v>
      </c>
      <c r="P153" s="62">
        <f t="shared" si="11"/>
        <v>0</v>
      </c>
    </row>
    <row r="154" spans="1:16" ht="12.75" customHeight="1">
      <c r="A154" s="16" t="s">
        <v>37</v>
      </c>
      <c r="B154" s="15" t="s">
        <v>213</v>
      </c>
      <c r="C154" s="15" t="s">
        <v>212</v>
      </c>
      <c r="D154" s="14" t="s">
        <v>505</v>
      </c>
      <c r="E154" s="23">
        <v>75.8</v>
      </c>
      <c r="F154" s="14" t="s">
        <v>542</v>
      </c>
      <c r="G154" s="13">
        <v>199</v>
      </c>
      <c r="H154" s="13">
        <v>6</v>
      </c>
      <c r="I154" s="13">
        <v>6</v>
      </c>
      <c r="J154" s="13">
        <v>5</v>
      </c>
      <c r="K154" s="13">
        <f>VLOOKUP(J154,Points!$A$2:$B$202,2)</f>
        <v>21</v>
      </c>
      <c r="L154" s="13">
        <f ca="1">ROW(K154)-(ROW(F45)+MATCH(F154,OFFSET(F45,1,0,C193,1),0))+1</f>
        <v>20</v>
      </c>
      <c r="M154" s="62">
        <f>IF(D154="M",IF(C195&lt;&gt;"",IF(L154&lt;=C195,K154,0),IF(L154&gt;0,K154,0)),IF(C196&lt;&gt;"",IF(L154&lt;=C196,K154,0),IF(L154&gt;0,K154,0)))</f>
        <v>21</v>
      </c>
      <c r="N154" s="62">
        <f t="shared" si="9"/>
        <v>0</v>
      </c>
      <c r="O154" s="62">
        <f t="shared" si="10"/>
        <v>0</v>
      </c>
      <c r="P154" s="62">
        <f t="shared" si="11"/>
        <v>0</v>
      </c>
    </row>
    <row r="155" spans="1:16" ht="12.75" customHeight="1">
      <c r="A155" s="16" t="s">
        <v>37</v>
      </c>
      <c r="B155" s="15" t="s">
        <v>283</v>
      </c>
      <c r="C155" s="15" t="s">
        <v>282</v>
      </c>
      <c r="D155" s="14" t="s">
        <v>505</v>
      </c>
      <c r="E155" s="23">
        <v>87.8</v>
      </c>
      <c r="F155" s="14" t="s">
        <v>542</v>
      </c>
      <c r="G155" s="13">
        <v>251</v>
      </c>
      <c r="H155" s="13">
        <v>6</v>
      </c>
      <c r="I155" s="13">
        <v>3</v>
      </c>
      <c r="J155" s="13">
        <v>5</v>
      </c>
      <c r="K155" s="13">
        <f>VLOOKUP(J155,Points!$A$2:$B$202,2)</f>
        <v>21</v>
      </c>
      <c r="L155" s="13">
        <f ca="1">ROW(K155)-(ROW(F45)+MATCH(F155,OFFSET(F45,1,0,C193,1),0))+1</f>
        <v>21</v>
      </c>
      <c r="M155" s="62">
        <f>IF(D155="M",IF(C195&lt;&gt;"",IF(L155&lt;=C195,K155,0),IF(L155&gt;0,K155,0)),IF(C196&lt;&gt;"",IF(L155&lt;=C196,K155,0),IF(L155&gt;0,K155,0)))</f>
        <v>21</v>
      </c>
      <c r="N155" s="62">
        <f t="shared" si="9"/>
        <v>0</v>
      </c>
      <c r="O155" s="62">
        <f t="shared" si="10"/>
        <v>0</v>
      </c>
      <c r="P155" s="62">
        <f t="shared" si="11"/>
        <v>0</v>
      </c>
    </row>
    <row r="156" spans="1:16" ht="12.75" customHeight="1">
      <c r="A156" s="16" t="s">
        <v>37</v>
      </c>
      <c r="B156" s="15" t="s">
        <v>123</v>
      </c>
      <c r="C156" s="15" t="s">
        <v>296</v>
      </c>
      <c r="D156" s="14" t="s">
        <v>505</v>
      </c>
      <c r="E156" s="23">
        <v>92</v>
      </c>
      <c r="F156" s="14" t="s">
        <v>542</v>
      </c>
      <c r="G156" s="13">
        <v>235</v>
      </c>
      <c r="H156" s="13">
        <v>6</v>
      </c>
      <c r="I156" s="13">
        <v>5</v>
      </c>
      <c r="J156" s="13">
        <v>5</v>
      </c>
      <c r="K156" s="13">
        <f>VLOOKUP(J156,Points!$A$2:$B$202,2)</f>
        <v>21</v>
      </c>
      <c r="L156" s="13">
        <f ca="1">ROW(K156)-(ROW(F45)+MATCH(F156,OFFSET(F45,1,0,C193,1),0))+1</f>
        <v>22</v>
      </c>
      <c r="M156" s="62">
        <f>IF(D156="M",IF(C195&lt;&gt;"",IF(L156&lt;=C195,K156,0),IF(L156&gt;0,K156,0)),IF(C196&lt;&gt;"",IF(L156&lt;=C196,K156,0),IF(L156&gt;0,K156,0)))</f>
        <v>21</v>
      </c>
      <c r="N156" s="62">
        <f t="shared" si="9"/>
        <v>0</v>
      </c>
      <c r="O156" s="62">
        <f t="shared" si="10"/>
        <v>0</v>
      </c>
      <c r="P156" s="62">
        <f t="shared" si="11"/>
        <v>0</v>
      </c>
    </row>
    <row r="157" spans="1:16" ht="12.75" customHeight="1">
      <c r="A157" s="16" t="s">
        <v>37</v>
      </c>
      <c r="B157" s="15" t="s">
        <v>238</v>
      </c>
      <c r="C157" s="15" t="s">
        <v>237</v>
      </c>
      <c r="D157" s="14" t="s">
        <v>505</v>
      </c>
      <c r="E157" s="23">
        <v>66.3</v>
      </c>
      <c r="F157" s="14" t="s">
        <v>542</v>
      </c>
      <c r="G157" s="13">
        <v>210</v>
      </c>
      <c r="H157" s="13">
        <v>6</v>
      </c>
      <c r="I157" s="13">
        <v>7</v>
      </c>
      <c r="J157" s="13">
        <v>6</v>
      </c>
      <c r="K157" s="13">
        <f>VLOOKUP(J157,Points!$A$2:$B$202,2)</f>
        <v>20</v>
      </c>
      <c r="L157" s="13">
        <f ca="1">ROW(K157)-(ROW(F45)+MATCH(F157,OFFSET(F45,1,0,C193,1),0))+1</f>
        <v>23</v>
      </c>
      <c r="M157" s="62">
        <f>IF(D157="M",IF(C195&lt;&gt;"",IF(L157&lt;=C195,K157,0),IF(L157&gt;0,K157,0)),IF(C196&lt;&gt;"",IF(L157&lt;=C196,K157,0),IF(L157&gt;0,K157,0)))</f>
        <v>20</v>
      </c>
      <c r="N157" s="62">
        <f t="shared" si="9"/>
        <v>0</v>
      </c>
      <c r="O157" s="62">
        <f t="shared" si="10"/>
        <v>0</v>
      </c>
      <c r="P157" s="62">
        <f t="shared" si="11"/>
        <v>0</v>
      </c>
    </row>
    <row r="158" spans="1:16" ht="12.75" customHeight="1">
      <c r="A158" s="16" t="s">
        <v>37</v>
      </c>
      <c r="B158" s="15" t="s">
        <v>254</v>
      </c>
      <c r="C158" s="15" t="s">
        <v>253</v>
      </c>
      <c r="D158" s="14" t="s">
        <v>505</v>
      </c>
      <c r="E158" s="23">
        <v>72.75</v>
      </c>
      <c r="F158" s="14" t="s">
        <v>542</v>
      </c>
      <c r="G158" s="13">
        <v>240</v>
      </c>
      <c r="H158" s="13">
        <v>7</v>
      </c>
      <c r="I158" s="13">
        <v>8</v>
      </c>
      <c r="J158" s="13">
        <v>6</v>
      </c>
      <c r="K158" s="13">
        <f>VLOOKUP(J158,Points!$A$2:$B$202,2)</f>
        <v>20</v>
      </c>
      <c r="L158" s="13">
        <f ca="1">ROW(K158)-(ROW(F45)+MATCH(F158,OFFSET(F45,1,0,C193,1),0))+1</f>
        <v>24</v>
      </c>
      <c r="M158" s="62">
        <f>IF(D158="M",IF(C195&lt;&gt;"",IF(L158&lt;=C195,K158,0),IF(L158&gt;0,K158,0)),IF(C196&lt;&gt;"",IF(L158&lt;=C196,K158,0),IF(L158&gt;0,K158,0)))</f>
        <v>20</v>
      </c>
      <c r="N158" s="62">
        <f t="shared" si="9"/>
        <v>0</v>
      </c>
      <c r="O158" s="62">
        <f t="shared" si="10"/>
        <v>0</v>
      </c>
      <c r="P158" s="62">
        <f t="shared" si="11"/>
        <v>0</v>
      </c>
    </row>
    <row r="159" spans="1:16" ht="12.75" customHeight="1">
      <c r="A159" s="16" t="s">
        <v>37</v>
      </c>
      <c r="B159" s="15" t="s">
        <v>274</v>
      </c>
      <c r="C159" s="15" t="s">
        <v>118</v>
      </c>
      <c r="D159" s="14" t="s">
        <v>505</v>
      </c>
      <c r="E159" s="23">
        <v>80.7</v>
      </c>
      <c r="F159" s="14" t="s">
        <v>542</v>
      </c>
      <c r="G159" s="13">
        <v>246</v>
      </c>
      <c r="H159" s="13">
        <v>6</v>
      </c>
      <c r="I159" s="13">
        <v>8</v>
      </c>
      <c r="J159" s="13">
        <v>6</v>
      </c>
      <c r="K159" s="13">
        <f>VLOOKUP(J159,Points!$A$2:$B$202,2)</f>
        <v>20</v>
      </c>
      <c r="L159" s="13">
        <f ca="1">ROW(K159)-(ROW(F45)+MATCH(F159,OFFSET(F45,1,0,C193,1),0))+1</f>
        <v>25</v>
      </c>
      <c r="M159" s="62">
        <f>IF(D159="M",IF(C195&lt;&gt;"",IF(L159&lt;=C195,K159,0),IF(L159&gt;0,K159,0)),IF(C196&lt;&gt;"",IF(L159&lt;=C196,K159,0),IF(L159&gt;0,K159,0)))</f>
        <v>20</v>
      </c>
      <c r="N159" s="62">
        <f t="shared" si="9"/>
        <v>0</v>
      </c>
      <c r="O159" s="62">
        <f t="shared" si="10"/>
        <v>0</v>
      </c>
      <c r="P159" s="62">
        <f t="shared" si="11"/>
        <v>0</v>
      </c>
    </row>
    <row r="160" spans="1:16" ht="12.75" customHeight="1">
      <c r="A160" s="16" t="s">
        <v>37</v>
      </c>
      <c r="B160" s="15" t="s">
        <v>285</v>
      </c>
      <c r="C160" s="15" t="s">
        <v>284</v>
      </c>
      <c r="D160" s="14" t="s">
        <v>505</v>
      </c>
      <c r="E160" s="23">
        <v>88.3</v>
      </c>
      <c r="F160" s="14" t="s">
        <v>542</v>
      </c>
      <c r="G160" s="13">
        <v>231</v>
      </c>
      <c r="H160" s="13">
        <v>7</v>
      </c>
      <c r="I160" s="13">
        <v>6</v>
      </c>
      <c r="J160" s="13">
        <v>6</v>
      </c>
      <c r="K160" s="13">
        <f>VLOOKUP(J160,Points!$A$2:$B$202,2)</f>
        <v>20</v>
      </c>
      <c r="L160" s="13">
        <f ca="1">ROW(K160)-(ROW(F45)+MATCH(F160,OFFSET(F45,1,0,C193,1),0))+1</f>
        <v>26</v>
      </c>
      <c r="M160" s="62">
        <f>IF(D160="M",IF(C195&lt;&gt;"",IF(L160&lt;=C195,K160,0),IF(L160&gt;0,K160,0)),IF(C196&lt;&gt;"",IF(L160&lt;=C196,K160,0),IF(L160&gt;0,K160,0)))</f>
        <v>20</v>
      </c>
      <c r="N160" s="62">
        <f t="shared" si="9"/>
        <v>0</v>
      </c>
      <c r="O160" s="62">
        <f t="shared" si="10"/>
        <v>0</v>
      </c>
      <c r="P160" s="62">
        <f t="shared" si="11"/>
        <v>0</v>
      </c>
    </row>
    <row r="161" spans="1:16" ht="12.75" customHeight="1">
      <c r="A161" s="16" t="s">
        <v>37</v>
      </c>
      <c r="B161" s="15" t="s">
        <v>256</v>
      </c>
      <c r="C161" s="15" t="s">
        <v>255</v>
      </c>
      <c r="D161" s="14" t="s">
        <v>505</v>
      </c>
      <c r="E161" s="23">
        <v>71.9</v>
      </c>
      <c r="F161" s="14" t="s">
        <v>542</v>
      </c>
      <c r="G161" s="13">
        <v>239</v>
      </c>
      <c r="H161" s="13">
        <v>9</v>
      </c>
      <c r="I161" s="13">
        <v>5</v>
      </c>
      <c r="J161" s="13">
        <v>7</v>
      </c>
      <c r="K161" s="13">
        <f>VLOOKUP(J161,Points!$A$2:$B$202,2)</f>
        <v>19</v>
      </c>
      <c r="L161" s="13">
        <f ca="1">ROW(K161)-(ROW(F45)+MATCH(F161,OFFSET(F45,1,0,C193,1),0))+1</f>
        <v>27</v>
      </c>
      <c r="M161" s="62">
        <f>IF(D161="M",IF(C195&lt;&gt;"",IF(L161&lt;=C195,K161,0),IF(L161&gt;0,K161,0)),IF(C196&lt;&gt;"",IF(L161&lt;=C196,K161,0),IF(L161&gt;0,K161,0)))</f>
        <v>19</v>
      </c>
      <c r="N161" s="62">
        <f t="shared" si="9"/>
        <v>0</v>
      </c>
      <c r="O161" s="62">
        <f t="shared" si="10"/>
        <v>0</v>
      </c>
      <c r="P161" s="62">
        <f t="shared" si="11"/>
        <v>0</v>
      </c>
    </row>
    <row r="162" spans="1:16" ht="12.75" customHeight="1">
      <c r="A162" s="16" t="s">
        <v>37</v>
      </c>
      <c r="B162" s="15" t="s">
        <v>68</v>
      </c>
      <c r="C162" s="15" t="s">
        <v>275</v>
      </c>
      <c r="D162" s="14" t="s">
        <v>505</v>
      </c>
      <c r="E162" s="23">
        <v>80.1</v>
      </c>
      <c r="F162" s="14" t="s">
        <v>542</v>
      </c>
      <c r="G162" s="13">
        <v>245</v>
      </c>
      <c r="H162" s="13">
        <v>7</v>
      </c>
      <c r="I162" s="13">
        <v>7</v>
      </c>
      <c r="J162" s="13">
        <v>7</v>
      </c>
      <c r="K162" s="13">
        <f>VLOOKUP(J162,Points!$A$2:$B$202,2)</f>
        <v>19</v>
      </c>
      <c r="L162" s="13">
        <f ca="1">ROW(K162)-(ROW(F45)+MATCH(F162,OFFSET(F45,1,0,C193,1),0))+1</f>
        <v>28</v>
      </c>
      <c r="M162" s="62">
        <f>IF(D162="M",IF(C195&lt;&gt;"",IF(L162&lt;=C195,K162,0),IF(L162&gt;0,K162,0)),IF(C196&lt;&gt;"",IF(L162&lt;=C196,K162,0),IF(L162&gt;0,K162,0)))</f>
        <v>19</v>
      </c>
      <c r="N162" s="62">
        <f t="shared" si="9"/>
        <v>0</v>
      </c>
      <c r="O162" s="62">
        <f t="shared" si="10"/>
        <v>0</v>
      </c>
      <c r="P162" s="62">
        <f t="shared" si="11"/>
        <v>0</v>
      </c>
    </row>
    <row r="163" spans="1:16" ht="12.75" customHeight="1">
      <c r="A163" s="16" t="s">
        <v>37</v>
      </c>
      <c r="B163" s="15" t="s">
        <v>277</v>
      </c>
      <c r="C163" s="15" t="s">
        <v>276</v>
      </c>
      <c r="D163" s="14" t="s">
        <v>505</v>
      </c>
      <c r="E163" s="23">
        <v>80.6</v>
      </c>
      <c r="F163" s="14" t="s">
        <v>542</v>
      </c>
      <c r="G163" s="13">
        <v>245</v>
      </c>
      <c r="H163" s="13">
        <v>8</v>
      </c>
      <c r="I163" s="13">
        <v>6</v>
      </c>
      <c r="J163" s="13">
        <v>8</v>
      </c>
      <c r="K163" s="13">
        <f>VLOOKUP(J163,Points!$A$2:$B$202,2)</f>
        <v>18</v>
      </c>
      <c r="L163" s="13">
        <f ca="1">ROW(K163)-(ROW(F45)+MATCH(F163,OFFSET(F45,1,0,C193,1),0))+1</f>
        <v>29</v>
      </c>
      <c r="M163" s="62">
        <f>IF(D163="M",IF(C195&lt;&gt;"",IF(L163&lt;=C195,K163,0),IF(L163&gt;0,K163,0)),IF(C196&lt;&gt;"",IF(L163&lt;=C196,K163,0),IF(L163&gt;0,K163,0)))</f>
        <v>18</v>
      </c>
      <c r="N163" s="62">
        <f t="shared" si="9"/>
        <v>0</v>
      </c>
      <c r="O163" s="62">
        <f t="shared" si="10"/>
        <v>0</v>
      </c>
      <c r="P163" s="62">
        <f t="shared" si="11"/>
        <v>0</v>
      </c>
    </row>
    <row r="164" spans="1:16" ht="12.75" customHeight="1">
      <c r="A164" s="16" t="s">
        <v>37</v>
      </c>
      <c r="B164" s="15" t="s">
        <v>164</v>
      </c>
      <c r="C164" s="15" t="s">
        <v>163</v>
      </c>
      <c r="D164" s="14" t="s">
        <v>505</v>
      </c>
      <c r="E164" s="23">
        <v>84.25</v>
      </c>
      <c r="F164" s="14" t="s">
        <v>542</v>
      </c>
      <c r="G164" s="13">
        <v>0</v>
      </c>
      <c r="H164" s="13">
        <v>5</v>
      </c>
      <c r="I164" s="13">
        <v>0</v>
      </c>
      <c r="J164" s="13">
        <v>0</v>
      </c>
      <c r="K164" s="13">
        <f>VLOOKUP(J164,Points!$A$2:$B$202,2)</f>
        <v>0</v>
      </c>
      <c r="L164" s="13">
        <f ca="1">ROW(K164)-(ROW(F45)+MATCH(F164,OFFSET(F45,1,0,C193,1),0))+1</f>
        <v>30</v>
      </c>
      <c r="M164" s="62">
        <f>IF(D164="M",IF(C195&lt;&gt;"",IF(L164&lt;=C195,K164,0),IF(L164&gt;0,K164,0)),IF(C196&lt;&gt;"",IF(L164&lt;=C196,K164,0),IF(L164&gt;0,K164,0)))</f>
        <v>0</v>
      </c>
      <c r="N164" s="62">
        <f t="shared" si="9"/>
        <v>0</v>
      </c>
      <c r="O164" s="62">
        <f t="shared" si="10"/>
        <v>0</v>
      </c>
      <c r="P164" s="62">
        <f t="shared" si="11"/>
        <v>0</v>
      </c>
    </row>
    <row r="165" spans="1:16" ht="12.75" customHeight="1">
      <c r="A165" s="16" t="s">
        <v>37</v>
      </c>
      <c r="B165" s="15" t="s">
        <v>26</v>
      </c>
      <c r="C165" s="15" t="s">
        <v>162</v>
      </c>
      <c r="D165" s="14" t="s">
        <v>505</v>
      </c>
      <c r="E165" s="23">
        <v>86.6</v>
      </c>
      <c r="F165" s="14" t="s">
        <v>542</v>
      </c>
      <c r="G165" s="13">
        <v>0</v>
      </c>
      <c r="H165" s="13">
        <v>4</v>
      </c>
      <c r="I165" s="13">
        <v>0</v>
      </c>
      <c r="J165" s="13">
        <v>0</v>
      </c>
      <c r="K165" s="13">
        <f>VLOOKUP(J165,Points!$A$2:$B$202,2)</f>
        <v>0</v>
      </c>
      <c r="L165" s="13">
        <f ca="1">ROW(K165)-(ROW(F45)+MATCH(F165,OFFSET(F45,1,0,C193,1),0))+1</f>
        <v>31</v>
      </c>
      <c r="M165" s="62">
        <f>IF(D165="M",IF(C195&lt;&gt;"",IF(L165&lt;=C195,K165,0),IF(L165&gt;0,K165,0)),IF(C196&lt;&gt;"",IF(L165&lt;=C196,K165,0),IF(L165&gt;0,K165,0)))</f>
        <v>0</v>
      </c>
      <c r="N165" s="62">
        <f t="shared" si="9"/>
        <v>0</v>
      </c>
      <c r="O165" s="62">
        <f t="shared" si="10"/>
        <v>0</v>
      </c>
      <c r="P165" s="62">
        <f t="shared" si="11"/>
        <v>0</v>
      </c>
    </row>
    <row r="166" spans="1:16" ht="12.75" customHeight="1">
      <c r="A166" s="16" t="s">
        <v>37</v>
      </c>
      <c r="B166" s="15" t="s">
        <v>303</v>
      </c>
      <c r="C166" s="15" t="s">
        <v>302</v>
      </c>
      <c r="D166" s="14" t="s">
        <v>505</v>
      </c>
      <c r="E166" s="23">
        <v>90.35</v>
      </c>
      <c r="F166" s="14" t="s">
        <v>542</v>
      </c>
      <c r="G166" s="13">
        <v>0</v>
      </c>
      <c r="H166" s="13">
        <v>5</v>
      </c>
      <c r="I166" s="13">
        <v>0</v>
      </c>
      <c r="J166" s="13">
        <v>0</v>
      </c>
      <c r="K166" s="13">
        <f>VLOOKUP(J166,Points!$A$2:$B$202,2)</f>
        <v>0</v>
      </c>
      <c r="L166" s="13">
        <f ca="1">ROW(K166)-(ROW(F45)+MATCH(F166,OFFSET(F45,1,0,C193,1),0))+1</f>
        <v>32</v>
      </c>
      <c r="M166" s="62">
        <f>IF(D166="M",IF(C195&lt;&gt;"",IF(L166&lt;=C195,K166,0),IF(L166&gt;0,K166,0)),IF(C196&lt;&gt;"",IF(L166&lt;=C196,K166,0),IF(L166&gt;0,K166,0)))</f>
        <v>0</v>
      </c>
      <c r="N166" s="62">
        <f t="shared" si="9"/>
        <v>0</v>
      </c>
      <c r="O166" s="62">
        <f t="shared" si="10"/>
        <v>0</v>
      </c>
      <c r="P166" s="62">
        <f t="shared" si="11"/>
        <v>0</v>
      </c>
    </row>
    <row r="167" spans="1:16" ht="12.75" customHeight="1">
      <c r="A167" s="16" t="s">
        <v>51</v>
      </c>
      <c r="B167" s="15" t="s">
        <v>50</v>
      </c>
      <c r="C167" s="15" t="s">
        <v>49</v>
      </c>
      <c r="D167" s="14" t="s">
        <v>505</v>
      </c>
      <c r="E167" s="23">
        <v>59.45</v>
      </c>
      <c r="F167" s="14" t="s">
        <v>543</v>
      </c>
      <c r="G167" s="13">
        <v>150</v>
      </c>
      <c r="H167" s="13">
        <v>3</v>
      </c>
      <c r="I167" s="13">
        <v>4</v>
      </c>
      <c r="J167" s="13">
        <v>3</v>
      </c>
      <c r="K167" s="13">
        <f>VLOOKUP(J167,Points!$A$2:$B$202,2)</f>
        <v>23</v>
      </c>
      <c r="L167" s="13">
        <f ca="1">ROW(K167)-(ROW(F45)+MATCH(F167,OFFSET(F45,1,0,C193,1),0))+1</f>
        <v>1</v>
      </c>
      <c r="M167" s="62">
        <f>IF(D167="M",IF(C195&lt;&gt;"",IF(L167&lt;=C195,K167,0),IF(L167&gt;0,K167,0)),IF(C196&lt;&gt;"",IF(L167&lt;=C196,K167,0),IF(L167&gt;0,K167,0)))</f>
        <v>23</v>
      </c>
      <c r="N167" s="62">
        <f t="shared" si="9"/>
        <v>0</v>
      </c>
      <c r="O167" s="62">
        <f t="shared" si="10"/>
        <v>0</v>
      </c>
      <c r="P167" s="62">
        <f t="shared" si="11"/>
        <v>1</v>
      </c>
    </row>
    <row r="168" spans="1:16" ht="12.75" customHeight="1">
      <c r="A168" s="16" t="s">
        <v>34</v>
      </c>
      <c r="B168" s="15" t="s">
        <v>132</v>
      </c>
      <c r="C168" s="15" t="s">
        <v>131</v>
      </c>
      <c r="D168" s="14" t="s">
        <v>505</v>
      </c>
      <c r="E168" s="23">
        <v>65.75</v>
      </c>
      <c r="F168" s="14" t="s">
        <v>544</v>
      </c>
      <c r="G168" s="13">
        <v>239</v>
      </c>
      <c r="H168" s="13">
        <v>1</v>
      </c>
      <c r="I168" s="13">
        <v>1</v>
      </c>
      <c r="J168" s="13">
        <v>1</v>
      </c>
      <c r="K168" s="13">
        <f>VLOOKUP(J168,Points!$A$2:$B$202,2)</f>
        <v>28</v>
      </c>
      <c r="L168" s="13">
        <f ca="1">ROW(K168)-(ROW(F45)+MATCH(F168,OFFSET(F45,1,0,C193,1),0))+1</f>
        <v>1</v>
      </c>
      <c r="M168" s="62">
        <f>IF(D168="M",IF(C195&lt;&gt;"",IF(L168&lt;=C195,K168,0),IF(L168&gt;0,K168,0)),IF(C196&lt;&gt;"",IF(L168&lt;=C196,K168,0),IF(L168&gt;0,K168,0)))</f>
        <v>28</v>
      </c>
      <c r="N168" s="62">
        <f t="shared" si="9"/>
        <v>1</v>
      </c>
      <c r="O168" s="62">
        <f t="shared" si="10"/>
        <v>0</v>
      </c>
      <c r="P168" s="62">
        <f t="shared" si="11"/>
        <v>0</v>
      </c>
    </row>
    <row r="169" spans="1:16" ht="12.75" customHeight="1">
      <c r="A169" s="16" t="s">
        <v>34</v>
      </c>
      <c r="B169" s="15" t="s">
        <v>132</v>
      </c>
      <c r="C169" s="15" t="s">
        <v>131</v>
      </c>
      <c r="D169" s="14" t="s">
        <v>505</v>
      </c>
      <c r="E169" s="23">
        <v>65.75</v>
      </c>
      <c r="F169" s="14" t="s">
        <v>544</v>
      </c>
      <c r="G169" s="13">
        <v>239</v>
      </c>
      <c r="H169" s="13">
        <v>2</v>
      </c>
      <c r="I169" s="13">
        <v>2</v>
      </c>
      <c r="J169" s="13">
        <v>2</v>
      </c>
      <c r="K169" s="13">
        <f>VLOOKUP(J169,Points!$A$2:$B$202,2)</f>
        <v>25</v>
      </c>
      <c r="L169" s="13">
        <f ca="1">ROW(K169)-(ROW(F45)+MATCH(F169,OFFSET(F45,1,0,C193,1),0))+1</f>
        <v>2</v>
      </c>
      <c r="M169" s="62">
        <f>IF(D169="M",IF(C195&lt;&gt;"",IF(L169&lt;=C195,K169,0),IF(L169&gt;0,K169,0)),IF(C196&lt;&gt;"",IF(L169&lt;=C196,K169,0),IF(L169&gt;0,K169,0)))</f>
        <v>25</v>
      </c>
      <c r="N169" s="62">
        <f t="shared" si="9"/>
        <v>0</v>
      </c>
      <c r="O169" s="62">
        <f t="shared" si="10"/>
        <v>1</v>
      </c>
      <c r="P169" s="62">
        <f t="shared" si="11"/>
        <v>0</v>
      </c>
    </row>
    <row r="170" spans="1:16" ht="12.75" customHeight="1">
      <c r="A170" s="16" t="s">
        <v>34</v>
      </c>
      <c r="B170" s="15" t="s">
        <v>132</v>
      </c>
      <c r="C170" s="15" t="s">
        <v>131</v>
      </c>
      <c r="D170" s="14" t="s">
        <v>505</v>
      </c>
      <c r="E170" s="23">
        <v>65.75</v>
      </c>
      <c r="F170" s="14" t="s">
        <v>544</v>
      </c>
      <c r="G170" s="13">
        <v>239</v>
      </c>
      <c r="H170" s="13">
        <v>2</v>
      </c>
      <c r="I170" s="13">
        <v>1</v>
      </c>
      <c r="J170" s="13">
        <v>2</v>
      </c>
      <c r="K170" s="13">
        <f>VLOOKUP(J170,Points!$A$2:$B$202,2)</f>
        <v>25</v>
      </c>
      <c r="L170" s="13">
        <f ca="1">ROW(K170)-(ROW(F45)+MATCH(F170,OFFSET(F45,1,0,C193,1),0))+1</f>
        <v>3</v>
      </c>
      <c r="M170" s="62">
        <f>IF(D170="M",IF(C195&lt;&gt;"",IF(L170&lt;=C195,K170,0),IF(L170&gt;0,K170,0)),IF(C196&lt;&gt;"",IF(L170&lt;=C196,K170,0),IF(L170&gt;0,K170,0)))</f>
        <v>25</v>
      </c>
      <c r="N170" s="62">
        <f t="shared" si="9"/>
        <v>0</v>
      </c>
      <c r="O170" s="62">
        <f t="shared" si="10"/>
        <v>1</v>
      </c>
      <c r="P170" s="62">
        <f t="shared" si="11"/>
        <v>0</v>
      </c>
    </row>
    <row r="171" spans="1:16" ht="12.75" customHeight="1">
      <c r="A171" s="16" t="s">
        <v>34</v>
      </c>
      <c r="B171" s="15" t="s">
        <v>33</v>
      </c>
      <c r="C171" s="15" t="s">
        <v>32</v>
      </c>
      <c r="D171" s="14" t="s">
        <v>505</v>
      </c>
      <c r="E171" s="23">
        <v>53.75</v>
      </c>
      <c r="F171" s="14" t="s">
        <v>544</v>
      </c>
      <c r="G171" s="13">
        <v>162</v>
      </c>
      <c r="H171" s="13">
        <v>3</v>
      </c>
      <c r="I171" s="13">
        <v>2</v>
      </c>
      <c r="J171" s="13">
        <v>3</v>
      </c>
      <c r="K171" s="13">
        <f>VLOOKUP(J171,Points!$A$2:$B$202,2)</f>
        <v>23</v>
      </c>
      <c r="L171" s="13">
        <f ca="1">ROW(K171)-(ROW(F45)+MATCH(F171,OFFSET(F45,1,0,C193,1),0))+1</f>
        <v>4</v>
      </c>
      <c r="M171" s="62">
        <f>IF(D171="M",IF(C195&lt;&gt;"",IF(L171&lt;=C195,K171,0),IF(L171&gt;0,K171,0)),IF(C196&lt;&gt;"",IF(L171&lt;=C196,K171,0),IF(L171&gt;0,K171,0)))</f>
        <v>23</v>
      </c>
      <c r="N171" s="62">
        <f t="shared" si="9"/>
        <v>0</v>
      </c>
      <c r="O171" s="62">
        <f t="shared" si="10"/>
        <v>0</v>
      </c>
      <c r="P171" s="62">
        <f t="shared" si="11"/>
        <v>1</v>
      </c>
    </row>
    <row r="172" spans="1:16" ht="12.75" customHeight="1">
      <c r="A172" s="16" t="s">
        <v>34</v>
      </c>
      <c r="B172" s="15" t="s">
        <v>33</v>
      </c>
      <c r="C172" s="15" t="s">
        <v>32</v>
      </c>
      <c r="D172" s="14" t="s">
        <v>505</v>
      </c>
      <c r="E172" s="23">
        <v>53.75</v>
      </c>
      <c r="F172" s="14" t="s">
        <v>544</v>
      </c>
      <c r="G172" s="13">
        <v>162</v>
      </c>
      <c r="H172" s="13">
        <v>4</v>
      </c>
      <c r="I172" s="13">
        <v>3</v>
      </c>
      <c r="J172" s="13">
        <v>4</v>
      </c>
      <c r="K172" s="13">
        <f>VLOOKUP(J172,Points!$A$2:$B$202,2)</f>
        <v>22</v>
      </c>
      <c r="L172" s="13">
        <f ca="1">ROW(K172)-(ROW(F45)+MATCH(F172,OFFSET(F45,1,0,C193,1),0))+1</f>
        <v>5</v>
      </c>
      <c r="M172" s="62">
        <f>IF(D172="M",IF(C195&lt;&gt;"",IF(L172&lt;=C195,K172,0),IF(L172&gt;0,K172,0)),IF(C196&lt;&gt;"",IF(L172&lt;=C196,K172,0),IF(L172&gt;0,K172,0)))</f>
        <v>22</v>
      </c>
      <c r="N172" s="62">
        <f t="shared" si="9"/>
        <v>0</v>
      </c>
      <c r="O172" s="62">
        <f t="shared" si="10"/>
        <v>0</v>
      </c>
      <c r="P172" s="62">
        <f t="shared" si="11"/>
        <v>0</v>
      </c>
    </row>
    <row r="173" spans="1:16" ht="12.75" customHeight="1">
      <c r="A173" s="16" t="s">
        <v>34</v>
      </c>
      <c r="B173" s="15" t="s">
        <v>62</v>
      </c>
      <c r="C173" s="15" t="s">
        <v>61</v>
      </c>
      <c r="D173" s="14" t="s">
        <v>505</v>
      </c>
      <c r="E173" s="23">
        <v>59.6</v>
      </c>
      <c r="F173" s="14" t="s">
        <v>544</v>
      </c>
      <c r="G173" s="13">
        <v>114</v>
      </c>
      <c r="H173" s="13">
        <v>8</v>
      </c>
      <c r="I173" s="13">
        <v>9</v>
      </c>
      <c r="J173" s="13">
        <v>8</v>
      </c>
      <c r="K173" s="13">
        <f>VLOOKUP(J173,Points!$A$2:$B$202,2)</f>
        <v>18</v>
      </c>
      <c r="L173" s="13">
        <f ca="1">ROW(K173)-(ROW(F45)+MATCH(F173,OFFSET(F45,1,0,C193,1),0))+1</f>
        <v>6</v>
      </c>
      <c r="M173" s="62">
        <f>IF(D173="M",IF(C195&lt;&gt;"",IF(L173&lt;=C195,K173,0),IF(L173&gt;0,K173,0)),IF(C196&lt;&gt;"",IF(L173&lt;=C196,K173,0),IF(L173&gt;0,K173,0)))</f>
        <v>18</v>
      </c>
      <c r="N173" s="62">
        <f t="shared" si="9"/>
        <v>0</v>
      </c>
      <c r="O173" s="62">
        <f t="shared" si="10"/>
        <v>0</v>
      </c>
      <c r="P173" s="62">
        <f t="shared" si="11"/>
        <v>0</v>
      </c>
    </row>
    <row r="174" spans="1:16" ht="12.75" customHeight="1">
      <c r="A174" s="16" t="s">
        <v>34</v>
      </c>
      <c r="B174" s="15" t="s">
        <v>129</v>
      </c>
      <c r="C174" s="15" t="s">
        <v>128</v>
      </c>
      <c r="D174" s="14" t="s">
        <v>505</v>
      </c>
      <c r="E174" s="23">
        <v>60.65</v>
      </c>
      <c r="F174" s="14" t="s">
        <v>544</v>
      </c>
      <c r="G174" s="13">
        <v>0</v>
      </c>
      <c r="H174" s="13">
        <v>0</v>
      </c>
      <c r="I174" s="13">
        <v>0</v>
      </c>
      <c r="J174" s="13">
        <v>0</v>
      </c>
      <c r="K174" s="13">
        <f>VLOOKUP(J174,Points!$A$2:$B$202,2)</f>
        <v>0</v>
      </c>
      <c r="L174" s="13">
        <f ca="1">ROW(K174)-(ROW(F45)+MATCH(F174,OFFSET(F45,1,0,C193,1),0))+1</f>
        <v>7</v>
      </c>
      <c r="M174" s="62">
        <f>IF(D174="M",IF(C195&lt;&gt;"",IF(L174&lt;=C195,K174,0),IF(L174&gt;0,K174,0)),IF(C196&lt;&gt;"",IF(L174&lt;=C196,K174,0),IF(L174&gt;0,K174,0)))</f>
        <v>0</v>
      </c>
      <c r="N174" s="62">
        <f aca="true" t="shared" si="12" ref="N174:N191">COUNTIF(J174:J174,1)</f>
        <v>0</v>
      </c>
      <c r="O174" s="62">
        <f aca="true" t="shared" si="13" ref="O174:O191">COUNTIF(J174:J174,2)</f>
        <v>0</v>
      </c>
      <c r="P174" s="62">
        <f aca="true" t="shared" si="14" ref="P174:P191">COUNTIF(J174:J174,3)</f>
        <v>0</v>
      </c>
    </row>
    <row r="175" spans="1:16" ht="12.75" customHeight="1">
      <c r="A175" s="16" t="s">
        <v>111</v>
      </c>
      <c r="B175" s="15" t="s">
        <v>110</v>
      </c>
      <c r="C175" s="15" t="s">
        <v>109</v>
      </c>
      <c r="D175" s="14" t="s">
        <v>505</v>
      </c>
      <c r="E175" s="23">
        <v>105.7</v>
      </c>
      <c r="F175" s="14" t="s">
        <v>545</v>
      </c>
      <c r="G175" s="13">
        <v>188</v>
      </c>
      <c r="H175" s="13">
        <v>1</v>
      </c>
      <c r="I175" s="13">
        <v>1</v>
      </c>
      <c r="J175" s="13">
        <v>1</v>
      </c>
      <c r="K175" s="13">
        <f>VLOOKUP(J175,Points!$A$2:$B$202,2)</f>
        <v>28</v>
      </c>
      <c r="L175" s="13">
        <f ca="1">ROW(K175)-(ROW(F45)+MATCH(F175,OFFSET(F45,1,0,C193,1),0))+1</f>
        <v>1</v>
      </c>
      <c r="M175" s="62">
        <f>IF(D175="M",IF(C195&lt;&gt;"",IF(L175&lt;=C195,K175,0),IF(L175&gt;0,K175,0)),IF(C196&lt;&gt;"",IF(L175&lt;=C196,K175,0),IF(L175&gt;0,K175,0)))</f>
        <v>28</v>
      </c>
      <c r="N175" s="62">
        <f t="shared" si="12"/>
        <v>1</v>
      </c>
      <c r="O175" s="62">
        <f t="shared" si="13"/>
        <v>0</v>
      </c>
      <c r="P175" s="62">
        <f t="shared" si="14"/>
        <v>0</v>
      </c>
    </row>
    <row r="176" spans="1:16" ht="12.75" customHeight="1">
      <c r="A176" s="16" t="s">
        <v>111</v>
      </c>
      <c r="B176" s="15" t="s">
        <v>224</v>
      </c>
      <c r="C176" s="15" t="s">
        <v>236</v>
      </c>
      <c r="D176" s="14" t="s">
        <v>505</v>
      </c>
      <c r="E176" s="23">
        <v>66</v>
      </c>
      <c r="F176" s="14" t="s">
        <v>545</v>
      </c>
      <c r="G176" s="13">
        <v>218</v>
      </c>
      <c r="H176" s="13">
        <v>5</v>
      </c>
      <c r="I176" s="13">
        <v>5</v>
      </c>
      <c r="J176" s="13">
        <v>5</v>
      </c>
      <c r="K176" s="13">
        <f>VLOOKUP(J176,Points!$A$2:$B$202,2)</f>
        <v>21</v>
      </c>
      <c r="L176" s="13">
        <f ca="1">ROW(K176)-(ROW(F45)+MATCH(F176,OFFSET(F45,1,0,C193,1),0))+1</f>
        <v>2</v>
      </c>
      <c r="M176" s="62">
        <f>IF(D176="M",IF(C195&lt;&gt;"",IF(L176&lt;=C195,K176,0),IF(L176&gt;0,K176,0)),IF(C196&lt;&gt;"",IF(L176&lt;=C196,K176,0),IF(L176&gt;0,K176,0)))</f>
        <v>21</v>
      </c>
      <c r="N176" s="62">
        <f t="shared" si="12"/>
        <v>0</v>
      </c>
      <c r="O176" s="62">
        <f t="shared" si="13"/>
        <v>0</v>
      </c>
      <c r="P176" s="62">
        <f t="shared" si="14"/>
        <v>0</v>
      </c>
    </row>
    <row r="177" spans="1:16" ht="12.75" customHeight="1">
      <c r="A177" s="16" t="s">
        <v>111</v>
      </c>
      <c r="B177" s="15" t="s">
        <v>188</v>
      </c>
      <c r="C177" s="15" t="s">
        <v>195</v>
      </c>
      <c r="D177" s="14" t="s">
        <v>505</v>
      </c>
      <c r="E177" s="23">
        <v>65.85</v>
      </c>
      <c r="F177" s="14" t="s">
        <v>545</v>
      </c>
      <c r="G177" s="13">
        <v>0</v>
      </c>
      <c r="H177" s="13">
        <v>4</v>
      </c>
      <c r="I177" s="13">
        <v>0</v>
      </c>
      <c r="J177" s="13">
        <v>0</v>
      </c>
      <c r="K177" s="13">
        <f>VLOOKUP(J177,Points!$A$2:$B$202,2)</f>
        <v>0</v>
      </c>
      <c r="L177" s="13">
        <f ca="1">ROW(K177)-(ROW(F45)+MATCH(F177,OFFSET(F45,1,0,C193,1),0))+1</f>
        <v>3</v>
      </c>
      <c r="M177" s="62">
        <f>IF(D177="M",IF(C195&lt;&gt;"",IF(L177&lt;=C195,K177,0),IF(L177&gt;0,K177,0)),IF(C196&lt;&gt;"",IF(L177&lt;=C196,K177,0),IF(L177&gt;0,K177,0)))</f>
        <v>0</v>
      </c>
      <c r="N177" s="62">
        <f t="shared" si="12"/>
        <v>0</v>
      </c>
      <c r="O177" s="62">
        <f t="shared" si="13"/>
        <v>0</v>
      </c>
      <c r="P177" s="62">
        <f t="shared" si="14"/>
        <v>0</v>
      </c>
    </row>
    <row r="178" spans="1:16" ht="12.75" customHeight="1">
      <c r="A178" s="16" t="s">
        <v>41</v>
      </c>
      <c r="B178" s="15" t="s">
        <v>148</v>
      </c>
      <c r="C178" s="15" t="s">
        <v>147</v>
      </c>
      <c r="D178" s="14" t="s">
        <v>505</v>
      </c>
      <c r="E178" s="23">
        <v>78.4</v>
      </c>
      <c r="F178" s="14" t="s">
        <v>546</v>
      </c>
      <c r="G178" s="13">
        <v>274</v>
      </c>
      <c r="H178" s="13">
        <v>1</v>
      </c>
      <c r="I178" s="13">
        <v>1</v>
      </c>
      <c r="J178" s="13">
        <v>1</v>
      </c>
      <c r="K178" s="13">
        <f>VLOOKUP(J178,Points!$A$2:$B$202,2)</f>
        <v>28</v>
      </c>
      <c r="L178" s="13">
        <f ca="1">ROW(K178)-(ROW(F45)+MATCH(F178,OFFSET(F45,1,0,C193,1),0))+1</f>
        <v>1</v>
      </c>
      <c r="M178" s="62">
        <f>IF(D178="M",IF(C195&lt;&gt;"",IF(L178&lt;=C195,K178,0),IF(L178&gt;0,K178,0)),IF(C196&lt;&gt;"",IF(L178&lt;=C196,K178,0),IF(L178&gt;0,K178,0)))</f>
        <v>28</v>
      </c>
      <c r="N178" s="62">
        <f t="shared" si="12"/>
        <v>1</v>
      </c>
      <c r="O178" s="62">
        <f t="shared" si="13"/>
        <v>0</v>
      </c>
      <c r="P178" s="62">
        <f t="shared" si="14"/>
        <v>0</v>
      </c>
    </row>
    <row r="179" spans="1:16" ht="12.75" customHeight="1">
      <c r="A179" s="16" t="s">
        <v>41</v>
      </c>
      <c r="B179" s="15" t="s">
        <v>148</v>
      </c>
      <c r="C179" s="15" t="s">
        <v>147</v>
      </c>
      <c r="D179" s="14" t="s">
        <v>505</v>
      </c>
      <c r="E179" s="23">
        <v>78.4</v>
      </c>
      <c r="F179" s="14" t="s">
        <v>546</v>
      </c>
      <c r="G179" s="13">
        <v>274</v>
      </c>
      <c r="H179" s="13">
        <v>2</v>
      </c>
      <c r="I179" s="13">
        <v>2</v>
      </c>
      <c r="J179" s="13">
        <v>2</v>
      </c>
      <c r="K179" s="13">
        <f>VLOOKUP(J179,Points!$A$2:$B$202,2)</f>
        <v>25</v>
      </c>
      <c r="L179" s="13">
        <f ca="1">ROW(K179)-(ROW(F45)+MATCH(F179,OFFSET(F45,1,0,C193,1),0))+1</f>
        <v>2</v>
      </c>
      <c r="M179" s="62">
        <f>IF(D179="M",IF(C195&lt;&gt;"",IF(L179&lt;=C195,K179,0),IF(L179&gt;0,K179,0)),IF(C196&lt;&gt;"",IF(L179&lt;=C196,K179,0),IF(L179&gt;0,K179,0)))</f>
        <v>25</v>
      </c>
      <c r="N179" s="62">
        <f t="shared" si="12"/>
        <v>0</v>
      </c>
      <c r="O179" s="62">
        <f t="shared" si="13"/>
        <v>1</v>
      </c>
      <c r="P179" s="62">
        <f t="shared" si="14"/>
        <v>0</v>
      </c>
    </row>
    <row r="180" spans="1:16" ht="12.75" customHeight="1">
      <c r="A180" s="16" t="s">
        <v>41</v>
      </c>
      <c r="B180" s="15" t="s">
        <v>226</v>
      </c>
      <c r="C180" s="15" t="s">
        <v>172</v>
      </c>
      <c r="D180" s="14" t="s">
        <v>505</v>
      </c>
      <c r="E180" s="23">
        <v>101.8</v>
      </c>
      <c r="F180" s="14" t="s">
        <v>546</v>
      </c>
      <c r="G180" s="13">
        <v>233</v>
      </c>
      <c r="H180" s="13">
        <v>2</v>
      </c>
      <c r="I180" s="13">
        <v>2</v>
      </c>
      <c r="J180" s="13">
        <v>2</v>
      </c>
      <c r="K180" s="13">
        <f>VLOOKUP(J180,Points!$A$2:$B$202,2)</f>
        <v>25</v>
      </c>
      <c r="L180" s="13">
        <f ca="1">ROW(K180)-(ROW(F45)+MATCH(F180,OFFSET(F45,1,0,C193,1),0))+1</f>
        <v>3</v>
      </c>
      <c r="M180" s="62">
        <f>IF(D180="M",IF(C195&lt;&gt;"",IF(L180&lt;=C195,K180,0),IF(L180&gt;0,K180,0)),IF(C196&lt;&gt;"",IF(L180&lt;=C196,K180,0),IF(L180&gt;0,K180,0)))</f>
        <v>25</v>
      </c>
      <c r="N180" s="62">
        <f t="shared" si="12"/>
        <v>0</v>
      </c>
      <c r="O180" s="62">
        <f t="shared" si="13"/>
        <v>1</v>
      </c>
      <c r="P180" s="62">
        <f t="shared" si="14"/>
        <v>0</v>
      </c>
    </row>
    <row r="181" spans="1:16" ht="12.75" customHeight="1">
      <c r="A181" s="16" t="s">
        <v>41</v>
      </c>
      <c r="B181" s="15" t="s">
        <v>148</v>
      </c>
      <c r="C181" s="15" t="s">
        <v>147</v>
      </c>
      <c r="D181" s="14" t="s">
        <v>505</v>
      </c>
      <c r="E181" s="23">
        <v>78.4</v>
      </c>
      <c r="F181" s="14" t="s">
        <v>546</v>
      </c>
      <c r="G181" s="13">
        <v>274</v>
      </c>
      <c r="H181" s="13">
        <v>5</v>
      </c>
      <c r="I181" s="13">
        <v>3</v>
      </c>
      <c r="J181" s="13">
        <v>4</v>
      </c>
      <c r="K181" s="13">
        <f>VLOOKUP(J181,Points!$A$2:$B$202,2)</f>
        <v>22</v>
      </c>
      <c r="L181" s="13">
        <f ca="1">ROW(K181)-(ROW(F45)+MATCH(F181,OFFSET(F45,1,0,C193,1),0))+1</f>
        <v>4</v>
      </c>
      <c r="M181" s="62">
        <f>IF(D181="M",IF(C195&lt;&gt;"",IF(L181&lt;=C195,K181,0),IF(L181&gt;0,K181,0)),IF(C196&lt;&gt;"",IF(L181&lt;=C196,K181,0),IF(L181&gt;0,K181,0)))</f>
        <v>22</v>
      </c>
      <c r="N181" s="62">
        <f t="shared" si="12"/>
        <v>0</v>
      </c>
      <c r="O181" s="62">
        <f t="shared" si="13"/>
        <v>0</v>
      </c>
      <c r="P181" s="62">
        <f t="shared" si="14"/>
        <v>0</v>
      </c>
    </row>
    <row r="182" spans="1:16" ht="12.75" customHeight="1">
      <c r="A182" s="16" t="s">
        <v>41</v>
      </c>
      <c r="B182" s="15" t="s">
        <v>40</v>
      </c>
      <c r="C182" s="15" t="s">
        <v>39</v>
      </c>
      <c r="D182" s="14" t="s">
        <v>505</v>
      </c>
      <c r="E182" s="23">
        <v>52.55</v>
      </c>
      <c r="F182" s="14" t="s">
        <v>546</v>
      </c>
      <c r="G182" s="13">
        <v>96</v>
      </c>
      <c r="H182" s="13">
        <v>5</v>
      </c>
      <c r="I182" s="13">
        <v>5</v>
      </c>
      <c r="J182" s="13">
        <v>5</v>
      </c>
      <c r="K182" s="13">
        <f>VLOOKUP(J182,Points!$A$2:$B$202,2)</f>
        <v>21</v>
      </c>
      <c r="L182" s="13">
        <f ca="1">ROW(K182)-(ROW(F45)+MATCH(F182,OFFSET(F45,1,0,C193,1),0))+1</f>
        <v>5</v>
      </c>
      <c r="M182" s="62">
        <f>IF(D182="M",IF(C195&lt;&gt;"",IF(L182&lt;=C195,K182,0),IF(L182&gt;0,K182,0)),IF(C196&lt;&gt;"",IF(L182&lt;=C196,K182,0),IF(L182&gt;0,K182,0)))</f>
        <v>21</v>
      </c>
      <c r="N182" s="62">
        <f t="shared" si="12"/>
        <v>0</v>
      </c>
      <c r="O182" s="62">
        <f t="shared" si="13"/>
        <v>0</v>
      </c>
      <c r="P182" s="62">
        <f t="shared" si="14"/>
        <v>0</v>
      </c>
    </row>
    <row r="183" spans="1:16" ht="12.75" customHeight="1">
      <c r="A183" s="16" t="s">
        <v>167</v>
      </c>
      <c r="B183" s="15" t="s">
        <v>26</v>
      </c>
      <c r="C183" s="15" t="s">
        <v>166</v>
      </c>
      <c r="D183" s="14" t="s">
        <v>505</v>
      </c>
      <c r="E183" s="23">
        <v>95.75</v>
      </c>
      <c r="F183" s="14" t="s">
        <v>547</v>
      </c>
      <c r="G183" s="13">
        <v>256</v>
      </c>
      <c r="H183" s="13">
        <v>1</v>
      </c>
      <c r="I183" s="13">
        <v>1</v>
      </c>
      <c r="J183" s="13">
        <v>1</v>
      </c>
      <c r="K183" s="13">
        <f>VLOOKUP(J183,Points!$A$2:$B$202,2)</f>
        <v>28</v>
      </c>
      <c r="L183" s="13">
        <f ca="1">ROW(K183)-(ROW(F45)+MATCH(F183,OFFSET(F45,1,0,C193,1),0))+1</f>
        <v>1</v>
      </c>
      <c r="M183" s="62">
        <f>IF(D183="M",IF(C195&lt;&gt;"",IF(L183&lt;=C195,K183,0),IF(L183&gt;0,K183,0)),IF(C196&lt;&gt;"",IF(L183&lt;=C196,K183,0),IF(L183&gt;0,K183,0)))</f>
        <v>28</v>
      </c>
      <c r="N183" s="62">
        <f t="shared" si="12"/>
        <v>1</v>
      </c>
      <c r="O183" s="62">
        <f t="shared" si="13"/>
        <v>0</v>
      </c>
      <c r="P183" s="62">
        <f t="shared" si="14"/>
        <v>0</v>
      </c>
    </row>
    <row r="184" spans="1:16" ht="12.75" customHeight="1">
      <c r="A184" s="16" t="s">
        <v>167</v>
      </c>
      <c r="B184" s="15" t="s">
        <v>26</v>
      </c>
      <c r="C184" s="15" t="s">
        <v>166</v>
      </c>
      <c r="D184" s="14" t="s">
        <v>505</v>
      </c>
      <c r="E184" s="23">
        <v>95.75</v>
      </c>
      <c r="F184" s="14" t="s">
        <v>547</v>
      </c>
      <c r="G184" s="13">
        <v>256</v>
      </c>
      <c r="H184" s="13">
        <v>2</v>
      </c>
      <c r="I184" s="13">
        <v>2</v>
      </c>
      <c r="J184" s="13">
        <v>2</v>
      </c>
      <c r="K184" s="13">
        <f>VLOOKUP(J184,Points!$A$2:$B$202,2)</f>
        <v>25</v>
      </c>
      <c r="L184" s="13">
        <f ca="1">ROW(K184)-(ROW(F45)+MATCH(F184,OFFSET(F45,1,0,C193,1),0))+1</f>
        <v>2</v>
      </c>
      <c r="M184" s="62">
        <f>IF(D184="M",IF(C195&lt;&gt;"",IF(L184&lt;=C195,K184,0),IF(L184&gt;0,K184,0)),IF(C196&lt;&gt;"",IF(L184&lt;=C196,K184,0),IF(L184&gt;0,K184,0)))</f>
        <v>25</v>
      </c>
      <c r="N184" s="62">
        <f t="shared" si="12"/>
        <v>0</v>
      </c>
      <c r="O184" s="62">
        <f t="shared" si="13"/>
        <v>1</v>
      </c>
      <c r="P184" s="62">
        <f t="shared" si="14"/>
        <v>0</v>
      </c>
    </row>
    <row r="185" spans="1:16" ht="12.75" customHeight="1">
      <c r="A185" s="16" t="s">
        <v>65</v>
      </c>
      <c r="B185" s="15" t="s">
        <v>64</v>
      </c>
      <c r="C185" s="15" t="s">
        <v>63</v>
      </c>
      <c r="D185" s="14" t="s">
        <v>505</v>
      </c>
      <c r="E185" s="23">
        <v>58.85</v>
      </c>
      <c r="F185" s="14" t="s">
        <v>548</v>
      </c>
      <c r="G185" s="13">
        <v>0</v>
      </c>
      <c r="H185" s="13">
        <v>0</v>
      </c>
      <c r="I185" s="13">
        <v>2</v>
      </c>
      <c r="J185" s="13">
        <v>0</v>
      </c>
      <c r="K185" s="13">
        <f>VLOOKUP(J185,Points!$A$2:$B$202,2)</f>
        <v>0</v>
      </c>
      <c r="L185" s="13">
        <f ca="1">ROW(K185)-(ROW(F45)+MATCH(F185,OFFSET(F45,1,0,C193,1),0))+1</f>
        <v>1</v>
      </c>
      <c r="M185" s="62">
        <f>IF(D185="M",IF(C195&lt;&gt;"",IF(L185&lt;=C195,K185,0),IF(L185&gt;0,K185,0)),IF(C196&lt;&gt;"",IF(L185&lt;=C196,K185,0),IF(L185&gt;0,K185,0)))</f>
        <v>0</v>
      </c>
      <c r="N185" s="62">
        <f t="shared" si="12"/>
        <v>0</v>
      </c>
      <c r="O185" s="62">
        <f t="shared" si="13"/>
        <v>0</v>
      </c>
      <c r="P185" s="62">
        <f t="shared" si="14"/>
        <v>0</v>
      </c>
    </row>
    <row r="186" spans="1:16" ht="12.75" customHeight="1">
      <c r="A186" s="16" t="s">
        <v>107</v>
      </c>
      <c r="B186" s="15" t="s">
        <v>106</v>
      </c>
      <c r="C186" s="15" t="s">
        <v>105</v>
      </c>
      <c r="D186" s="14" t="s">
        <v>505</v>
      </c>
      <c r="E186" s="23">
        <v>100.95</v>
      </c>
      <c r="F186" s="14" t="s">
        <v>549</v>
      </c>
      <c r="G186" s="13">
        <v>197</v>
      </c>
      <c r="H186" s="13">
        <v>1</v>
      </c>
      <c r="I186" s="13">
        <v>1</v>
      </c>
      <c r="J186" s="13">
        <v>1</v>
      </c>
      <c r="K186" s="13">
        <f>VLOOKUP(J186,Points!$A$2:$B$202,2)</f>
        <v>28</v>
      </c>
      <c r="L186" s="13">
        <f ca="1">ROW(K186)-(ROW(F45)+MATCH(F186,OFFSET(F45,1,0,C193,1),0))+1</f>
        <v>1</v>
      </c>
      <c r="M186" s="62">
        <f>IF(D186="M",IF(C195&lt;&gt;"",IF(L186&lt;=C195,K186,0),IF(L186&gt;0,K186,0)),IF(C196&lt;&gt;"",IF(L186&lt;=C196,K186,0),IF(L186&gt;0,K186,0)))</f>
        <v>28</v>
      </c>
      <c r="N186" s="62">
        <f t="shared" si="12"/>
        <v>1</v>
      </c>
      <c r="O186" s="62">
        <f t="shared" si="13"/>
        <v>0</v>
      </c>
      <c r="P186" s="62">
        <f t="shared" si="14"/>
        <v>0</v>
      </c>
    </row>
    <row r="187" spans="1:16" ht="12.75" customHeight="1">
      <c r="A187" s="16" t="s">
        <v>107</v>
      </c>
      <c r="B187" s="15" t="s">
        <v>142</v>
      </c>
      <c r="C187" s="15" t="s">
        <v>141</v>
      </c>
      <c r="D187" s="14" t="s">
        <v>505</v>
      </c>
      <c r="E187" s="23">
        <v>68</v>
      </c>
      <c r="F187" s="14" t="s">
        <v>549</v>
      </c>
      <c r="G187" s="13">
        <v>155</v>
      </c>
      <c r="H187" s="13">
        <v>2</v>
      </c>
      <c r="I187" s="13">
        <v>3</v>
      </c>
      <c r="J187" s="13">
        <v>2</v>
      </c>
      <c r="K187" s="13">
        <f>VLOOKUP(J187,Points!$A$2:$B$202,2)</f>
        <v>25</v>
      </c>
      <c r="L187" s="13">
        <f ca="1">ROW(K187)-(ROW(F45)+MATCH(F187,OFFSET(F45,1,0,C193,1),0))+1</f>
        <v>2</v>
      </c>
      <c r="M187" s="62">
        <f>IF(D187="M",IF(C195&lt;&gt;"",IF(L187&lt;=C195,K187,0),IF(L187&gt;0,K187,0)),IF(C196&lt;&gt;"",IF(L187&lt;=C196,K187,0),IF(L187&gt;0,K187,0)))</f>
        <v>25</v>
      </c>
      <c r="N187" s="62">
        <f t="shared" si="12"/>
        <v>0</v>
      </c>
      <c r="O187" s="62">
        <f t="shared" si="13"/>
        <v>1</v>
      </c>
      <c r="P187" s="62">
        <f t="shared" si="14"/>
        <v>0</v>
      </c>
    </row>
    <row r="188" spans="1:16" ht="12.75" customHeight="1">
      <c r="A188" s="16" t="s">
        <v>107</v>
      </c>
      <c r="B188" s="15" t="s">
        <v>175</v>
      </c>
      <c r="C188" s="15" t="s">
        <v>174</v>
      </c>
      <c r="D188" s="14" t="s">
        <v>505</v>
      </c>
      <c r="E188" s="23">
        <v>114.35</v>
      </c>
      <c r="F188" s="14" t="s">
        <v>549</v>
      </c>
      <c r="G188" s="13">
        <v>198</v>
      </c>
      <c r="H188" s="13">
        <v>2</v>
      </c>
      <c r="I188" s="13">
        <v>2</v>
      </c>
      <c r="J188" s="13">
        <v>2</v>
      </c>
      <c r="K188" s="13">
        <f>VLOOKUP(J188,Points!$A$2:$B$202,2)</f>
        <v>25</v>
      </c>
      <c r="L188" s="13">
        <f ca="1">ROW(K188)-(ROW(F45)+MATCH(F188,OFFSET(F45,1,0,C193,1),0))+1</f>
        <v>3</v>
      </c>
      <c r="M188" s="62">
        <f>IF(D188="M",IF(C195&lt;&gt;"",IF(L188&lt;=C195,K188,0),IF(L188&gt;0,K188,0)),IF(C196&lt;&gt;"",IF(L188&lt;=C196,K188,0),IF(L188&gt;0,K188,0)))</f>
        <v>25</v>
      </c>
      <c r="N188" s="62">
        <f t="shared" si="12"/>
        <v>0</v>
      </c>
      <c r="O188" s="62">
        <f t="shared" si="13"/>
        <v>1</v>
      </c>
      <c r="P188" s="62">
        <f t="shared" si="14"/>
        <v>0</v>
      </c>
    </row>
    <row r="189" spans="1:16" ht="12.75" customHeight="1">
      <c r="A189" s="16" t="s">
        <v>107</v>
      </c>
      <c r="B189" s="15" t="s">
        <v>125</v>
      </c>
      <c r="C189" s="15" t="s">
        <v>124</v>
      </c>
      <c r="D189" s="14" t="s">
        <v>505</v>
      </c>
      <c r="E189" s="23">
        <v>60.75</v>
      </c>
      <c r="F189" s="14" t="s">
        <v>549</v>
      </c>
      <c r="G189" s="13">
        <v>181</v>
      </c>
      <c r="H189" s="13">
        <v>3</v>
      </c>
      <c r="I189" s="13">
        <v>2</v>
      </c>
      <c r="J189" s="13">
        <v>3</v>
      </c>
      <c r="K189" s="13">
        <f>VLOOKUP(J189,Points!$A$2:$B$202,2)</f>
        <v>23</v>
      </c>
      <c r="L189" s="13">
        <f ca="1">ROW(K189)-(ROW(F45)+MATCH(F189,OFFSET(F45,1,0,C193,1),0))+1</f>
        <v>4</v>
      </c>
      <c r="M189" s="62">
        <f>IF(D189="M",IF(C195&lt;&gt;"",IF(L189&lt;=C195,K189,0),IF(L189&gt;0,K189,0)),IF(C196&lt;&gt;"",IF(L189&lt;=C196,K189,0),IF(L189&gt;0,K189,0)))</f>
        <v>23</v>
      </c>
      <c r="N189" s="62">
        <f t="shared" si="12"/>
        <v>0</v>
      </c>
      <c r="O189" s="62">
        <f t="shared" si="13"/>
        <v>0</v>
      </c>
      <c r="P189" s="62">
        <f t="shared" si="14"/>
        <v>1</v>
      </c>
    </row>
    <row r="190" spans="1:16" ht="12.75" customHeight="1">
      <c r="A190" s="16" t="s">
        <v>107</v>
      </c>
      <c r="B190" s="15" t="s">
        <v>125</v>
      </c>
      <c r="C190" s="15" t="s">
        <v>124</v>
      </c>
      <c r="D190" s="14" t="s">
        <v>505</v>
      </c>
      <c r="E190" s="23">
        <v>60.75</v>
      </c>
      <c r="F190" s="14" t="s">
        <v>549</v>
      </c>
      <c r="G190" s="13">
        <v>181</v>
      </c>
      <c r="H190" s="13">
        <v>4</v>
      </c>
      <c r="I190" s="13">
        <v>4</v>
      </c>
      <c r="J190" s="13">
        <v>4</v>
      </c>
      <c r="K190" s="13">
        <f>VLOOKUP(J190,Points!$A$2:$B$202,2)</f>
        <v>22</v>
      </c>
      <c r="L190" s="13">
        <f ca="1">ROW(K190)-(ROW(F45)+MATCH(F190,OFFSET(F45,1,0,C193,1),0))+1</f>
        <v>5</v>
      </c>
      <c r="M190" s="62">
        <f>IF(D190="M",IF(C195&lt;&gt;"",IF(L190&lt;=C195,K190,0),IF(L190&gt;0,K190,0)),IF(C196&lt;&gt;"",IF(L190&lt;=C196,K190,0),IF(L190&gt;0,K190,0)))</f>
        <v>22</v>
      </c>
      <c r="N190" s="62">
        <f t="shared" si="12"/>
        <v>0</v>
      </c>
      <c r="O190" s="62">
        <f t="shared" si="13"/>
        <v>0</v>
      </c>
      <c r="P190" s="62">
        <f t="shared" si="14"/>
        <v>0</v>
      </c>
    </row>
    <row r="191" spans="1:16" ht="12.75" customHeight="1">
      <c r="A191" s="16" t="s">
        <v>107</v>
      </c>
      <c r="B191" s="15" t="s">
        <v>215</v>
      </c>
      <c r="C191" s="15" t="s">
        <v>214</v>
      </c>
      <c r="D191" s="14" t="s">
        <v>505</v>
      </c>
      <c r="E191" s="23">
        <v>79.75</v>
      </c>
      <c r="F191" s="14" t="s">
        <v>549</v>
      </c>
      <c r="G191" s="13">
        <v>194</v>
      </c>
      <c r="H191" s="13">
        <v>7</v>
      </c>
      <c r="I191" s="13">
        <v>5</v>
      </c>
      <c r="J191" s="13">
        <v>6</v>
      </c>
      <c r="K191" s="13">
        <f>VLOOKUP(J191,Points!$A$2:$B$202,2)</f>
        <v>20</v>
      </c>
      <c r="L191" s="13">
        <f ca="1">ROW(K191)-(ROW(F45)+MATCH(F191,OFFSET(F45,1,0,C193,1),0))+1</f>
        <v>6</v>
      </c>
      <c r="M191" s="62">
        <f>IF(D191="M",IF(C195&lt;&gt;"",IF(L191&lt;=C195,K191,0),IF(L191&gt;0,K191,0)),IF(C196&lt;&gt;"",IF(L191&lt;=C196,K191,0),IF(L191&gt;0,K191,0)))</f>
        <v>20</v>
      </c>
      <c r="N191" s="62">
        <f t="shared" si="12"/>
        <v>0</v>
      </c>
      <c r="O191" s="62">
        <f t="shared" si="13"/>
        <v>0</v>
      </c>
      <c r="P191" s="62">
        <f t="shared" si="14"/>
        <v>0</v>
      </c>
    </row>
    <row r="192" spans="1:16" ht="12.75" customHeight="1">
      <c r="A192" s="8"/>
      <c r="B192" s="10">
        <f ca="1">IF(A192&gt;0,SUMIF(OFFSET($A$46,0,0,$C$193,1),A192,OFFSET($A$46,0,9,$C$193,1)),"")</f>
      </c>
      <c r="C192" s="8">
        <f ca="1">IF(A192&gt;0,RANK(B192,OFFSET(A$4,0,0,#REF!,2)),"")</f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3" ht="12.75" customHeight="1">
      <c r="A193" t="s">
        <v>550</v>
      </c>
      <c r="C193">
        <v>146</v>
      </c>
    </row>
    <row r="194" spans="1:3" ht="12.75" customHeight="1">
      <c r="A194" s="4" t="s">
        <v>551</v>
      </c>
      <c r="B194" s="5"/>
      <c r="C194">
        <v>38</v>
      </c>
    </row>
    <row r="195" ht="12.75" customHeight="1">
      <c r="A195" t="s">
        <v>552</v>
      </c>
    </row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81" r:id="rId1"/>
  <headerFooter alignWithMargins="0">
    <oddHeader>&amp;LUbicación por Equipos (Total)&amp;C&amp;RVarones</oddHeader>
    <oddFooter>&amp;R&amp;P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9" width="11.421875" style="0" hidden="1" customWidth="1"/>
    <col min="10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7" t="s">
        <v>553</v>
      </c>
      <c r="B1" s="3"/>
      <c r="C1" s="3"/>
    </row>
    <row r="2" spans="13:16" ht="12.75" thickBot="1">
      <c r="M2"/>
      <c r="P2"/>
    </row>
    <row r="3" spans="1:16" s="6" customFormat="1" ht="12.75" thickBot="1">
      <c r="A3" s="50" t="s">
        <v>12</v>
      </c>
      <c r="B3" s="49" t="s">
        <v>504</v>
      </c>
      <c r="C3" s="49" t="s">
        <v>18</v>
      </c>
      <c r="D3" s="64" t="s">
        <v>554</v>
      </c>
      <c r="M3" s="50" t="s">
        <v>12</v>
      </c>
      <c r="N3" s="49" t="s">
        <v>506</v>
      </c>
      <c r="O3" s="64" t="s">
        <v>507</v>
      </c>
      <c r="P3" s="64" t="s">
        <v>508</v>
      </c>
    </row>
    <row r="4" spans="1:16" ht="12.75" customHeight="1">
      <c r="A4" s="48" t="s">
        <v>208</v>
      </c>
      <c r="B4" s="47">
        <f>SUMIF(A45:A156,A4,M45:M156)</f>
        <v>23</v>
      </c>
      <c r="C4" s="47">
        <f ca="1">IF(D4&gt;0,RANK(B4,OFFSET(B3,1,0,C158,1)),"")</f>
        <v>26</v>
      </c>
      <c r="D4" s="61">
        <f>COUNTIF(F45:F156,CONCATENATE(A4,"_F"))</f>
        <v>1</v>
      </c>
      <c r="M4" s="48" t="s">
        <v>208</v>
      </c>
      <c r="N4" s="47">
        <f>SUMIF(A45:A156,A4,N45:N156)</f>
        <v>0</v>
      </c>
      <c r="O4" s="47">
        <f>SUMIF(A45:A156,A4,O45:O156)</f>
        <v>0</v>
      </c>
      <c r="P4" s="65">
        <f>SUMIF(A45:A156,A4,P45:P156)</f>
        <v>1</v>
      </c>
    </row>
    <row r="5" spans="1:16" ht="12.75" customHeight="1">
      <c r="A5" s="48" t="s">
        <v>74</v>
      </c>
      <c r="B5" s="47">
        <f>SUMIF(A45:A156,A5,M45:M156)</f>
        <v>147</v>
      </c>
      <c r="C5" s="47">
        <f ca="1">IF(D5&gt;0,RANK(B5,OFFSET(B3,1,0,C158,1)),"")</f>
        <v>5</v>
      </c>
      <c r="D5" s="61">
        <f>COUNTIF(F45:F156,CONCATENATE(A5,"_F"))</f>
        <v>6</v>
      </c>
      <c r="M5" s="48" t="s">
        <v>74</v>
      </c>
      <c r="N5" s="47">
        <f>SUMIF(A45:A156,A5,N45:N156)</f>
        <v>2</v>
      </c>
      <c r="O5" s="47">
        <f>SUMIF(A45:A156,A5,O45:O156)</f>
        <v>0</v>
      </c>
      <c r="P5" s="65">
        <f>SUMIF(A45:A156,A5,P45:P156)</f>
        <v>3</v>
      </c>
    </row>
    <row r="6" spans="1:16" ht="12.75" customHeight="1">
      <c r="A6" s="48" t="s">
        <v>354</v>
      </c>
      <c r="B6" s="47">
        <f>SUMIF(A45:A156,A6,M45:M156)</f>
        <v>81</v>
      </c>
      <c r="C6" s="47">
        <f ca="1">IF(D6&gt;0,RANK(B6,OFFSET(B3,1,0,C158,1)),"")</f>
        <v>11</v>
      </c>
      <c r="D6" s="61">
        <f>COUNTIF(F45:F156,CONCATENATE(A6,"_F"))</f>
        <v>3</v>
      </c>
      <c r="M6" s="48" t="s">
        <v>354</v>
      </c>
      <c r="N6" s="47">
        <f>SUMIF(A45:A156,A6,N45:N156)</f>
        <v>2</v>
      </c>
      <c r="O6" s="47">
        <f>SUMIF(A45:A156,A6,O45:O156)</f>
        <v>1</v>
      </c>
      <c r="P6" s="65">
        <f>SUMIF(A45:A156,A6,P45:P156)</f>
        <v>0</v>
      </c>
    </row>
    <row r="7" spans="1:16" ht="12.75" customHeight="1">
      <c r="A7" s="48" t="s">
        <v>31</v>
      </c>
      <c r="B7" s="47">
        <f>SUMIF(A45:A156,A7,M45:M156)</f>
        <v>44</v>
      </c>
      <c r="C7" s="47">
        <f ca="1">IF(D7&gt;0,RANK(B7,OFFSET(B3,1,0,C158,1)),"")</f>
        <v>20</v>
      </c>
      <c r="D7" s="61">
        <f>COUNTIF(F45:F156,CONCATENATE(A7,"_F"))</f>
        <v>2</v>
      </c>
      <c r="M7" s="48" t="s">
        <v>31</v>
      </c>
      <c r="N7" s="47">
        <f>SUMIF(A45:A156,A7,N45:N156)</f>
        <v>0</v>
      </c>
      <c r="O7" s="47">
        <f>SUMIF(A45:A156,A7,O45:O156)</f>
        <v>1</v>
      </c>
      <c r="P7" s="65">
        <f>SUMIF(A45:A156,A7,P45:P156)</f>
        <v>0</v>
      </c>
    </row>
    <row r="8" spans="1:16" ht="12.75" customHeight="1">
      <c r="A8" s="48" t="s">
        <v>92</v>
      </c>
      <c r="B8" s="47">
        <f>SUMIF(A45:A156,A8,M45:M156)</f>
        <v>99</v>
      </c>
      <c r="C8" s="47">
        <f ca="1">IF(D8&gt;0,RANK(B8,OFFSET(B3,1,0,C158,1)),"")</f>
        <v>8</v>
      </c>
      <c r="D8" s="61">
        <f>COUNTIF(F45:F156,CONCATENATE(A8,"_F"))</f>
        <v>4</v>
      </c>
      <c r="M8" s="48" t="s">
        <v>92</v>
      </c>
      <c r="N8" s="47">
        <f>SUMIF(A45:A156,A8,N45:N156)</f>
        <v>1</v>
      </c>
      <c r="O8" s="47">
        <f>SUMIF(A45:A156,A8,O45:O156)</f>
        <v>1</v>
      </c>
      <c r="P8" s="65">
        <f>SUMIF(A45:A156,A8,P45:P156)</f>
        <v>2</v>
      </c>
    </row>
    <row r="9" spans="1:16" ht="12.75" customHeight="1" thickBot="1">
      <c r="A9" s="48" t="s">
        <v>99</v>
      </c>
      <c r="B9" s="47">
        <f>SUMIF(A45:A156,A9,M45:M156)</f>
        <v>67</v>
      </c>
      <c r="C9" s="47">
        <f ca="1">IF(D9&gt;0,RANK(B9,OFFSET(B3,1,0,C158,1)),"")</f>
        <v>16</v>
      </c>
      <c r="D9" s="61">
        <f>COUNTIF(F45:F156,CONCATENATE(A9,"_F"))</f>
        <v>3</v>
      </c>
      <c r="M9" s="48" t="s">
        <v>99</v>
      </c>
      <c r="N9" s="47">
        <f>SUMIF(A45:A156,A9,N45:N156)</f>
        <v>0</v>
      </c>
      <c r="O9" s="47">
        <f>SUMIF(A45:A156,A9,O45:O156)</f>
        <v>0</v>
      </c>
      <c r="P9" s="65">
        <f>SUMIF(A45:A156,A9,P45:P156)</f>
        <v>2</v>
      </c>
    </row>
    <row r="10" spans="1:16" ht="12.75" customHeight="1" thickBot="1">
      <c r="A10" s="48" t="s">
        <v>185</v>
      </c>
      <c r="B10" s="47">
        <f>SUMIF(A45:A156,A10,M45:M156)</f>
        <v>0</v>
      </c>
      <c r="C10" s="47">
        <f ca="1">IF(D10&gt;0,RANK(B10,OFFSET(B3,1,0,C158,1)),"")</f>
      </c>
      <c r="D10" s="61">
        <f>COUNTIF(F45:F156,CONCATENATE(A10,"_F"))</f>
        <v>0</v>
      </c>
      <c r="M10" s="48" t="s">
        <v>185</v>
      </c>
      <c r="N10" s="47">
        <f>SUMIF(A45:A156,A10,N45:N156)</f>
        <v>0</v>
      </c>
      <c r="O10" s="47">
        <f>SUMIF(A45:A156,A10,O45:O156)</f>
        <v>0</v>
      </c>
      <c r="P10" s="65">
        <f>SUMIF(A45:A156,A10,P45:P156)</f>
        <v>0</v>
      </c>
    </row>
    <row r="11" spans="1:16" ht="12.75" customHeight="1">
      <c r="A11" s="48" t="s">
        <v>48</v>
      </c>
      <c r="B11" s="47">
        <f>SUMIF(A45:A156,A11,M45:M156)</f>
        <v>78</v>
      </c>
      <c r="C11" s="47">
        <f ca="1">IF(D11&gt;0,RANK(B11,OFFSET(B3,1,0,C158,1)),"")</f>
        <v>14</v>
      </c>
      <c r="D11" s="61">
        <f>COUNTIF(F45:F156,CONCATENATE(A11,"_F"))</f>
        <v>3</v>
      </c>
      <c r="M11" s="48" t="s">
        <v>48</v>
      </c>
      <c r="N11" s="47">
        <f>SUMIF(A45:A156,A11,N45:N156)</f>
        <v>2</v>
      </c>
      <c r="O11" s="47">
        <f>SUMIF(A45:A156,A11,O45:O156)</f>
        <v>0</v>
      </c>
      <c r="P11" s="65">
        <f>SUMIF(A45:A156,A11,P45:P156)</f>
        <v>0</v>
      </c>
    </row>
    <row r="12" spans="1:16" ht="12.75" customHeight="1">
      <c r="A12" s="48" t="s">
        <v>22</v>
      </c>
      <c r="B12" s="47">
        <f>SUMIF(A45:A156,A12,M45:M156)</f>
        <v>122</v>
      </c>
      <c r="C12" s="47">
        <f ca="1">IF(D12&gt;0,RANK(B12,OFFSET(B3,1,0,C158,1)),"")</f>
        <v>6</v>
      </c>
      <c r="D12" s="61">
        <f>COUNTIF(F45:F156,CONCATENATE(A12,"_F"))</f>
        <v>5</v>
      </c>
      <c r="M12" s="48" t="s">
        <v>22</v>
      </c>
      <c r="N12" s="47">
        <f>SUMIF(A45:A156,A12,N45:N156)</f>
        <v>1</v>
      </c>
      <c r="O12" s="47">
        <f>SUMIF(A45:A156,A12,O45:O156)</f>
        <v>3</v>
      </c>
      <c r="P12" s="65">
        <f>SUMIF(A45:A156,A12,P45:P156)</f>
        <v>0</v>
      </c>
    </row>
    <row r="13" spans="1:16" ht="12.75" customHeight="1" thickBot="1">
      <c r="A13" s="48" t="s">
        <v>96</v>
      </c>
      <c r="B13" s="47">
        <f>SUMIF(A45:A156,A13,M45:M156)</f>
        <v>46</v>
      </c>
      <c r="C13" s="47">
        <f ca="1">IF(D13&gt;0,RANK(B13,OFFSET(B3,1,0,C158,1)),"")</f>
        <v>18</v>
      </c>
      <c r="D13" s="61">
        <f>COUNTIF(F45:F156,CONCATENATE(A13,"_F"))</f>
        <v>2</v>
      </c>
      <c r="M13" s="48" t="s">
        <v>96</v>
      </c>
      <c r="N13" s="47">
        <f>SUMIF(A45:A156,A13,N45:N156)</f>
        <v>0</v>
      </c>
      <c r="O13" s="47">
        <f>SUMIF(A45:A156,A13,O45:O156)</f>
        <v>1</v>
      </c>
      <c r="P13" s="65">
        <f>SUMIF(A45:A156,A13,P45:P156)</f>
        <v>0</v>
      </c>
    </row>
    <row r="14" spans="1:16" ht="12.75" customHeight="1">
      <c r="A14" s="48" t="s">
        <v>145</v>
      </c>
      <c r="B14" s="47">
        <f>SUMIF(A45:A156,A14,M45:M156)</f>
        <v>21</v>
      </c>
      <c r="C14" s="47">
        <f ca="1">IF(D14&gt;0,RANK(B14,OFFSET(B3,1,0,C158,1)),"")</f>
        <v>28</v>
      </c>
      <c r="D14" s="61">
        <f>COUNTIF(F45:F156,CONCATENATE(A14,"_F"))</f>
        <v>1</v>
      </c>
      <c r="M14" s="48" t="s">
        <v>145</v>
      </c>
      <c r="N14" s="47">
        <f>SUMIF(A45:A156,A14,N45:N156)</f>
        <v>0</v>
      </c>
      <c r="O14" s="47">
        <f>SUMIF(A45:A156,A14,O45:O156)</f>
        <v>0</v>
      </c>
      <c r="P14" s="65">
        <f>SUMIF(A45:A156,A14,P45:P156)</f>
        <v>0</v>
      </c>
    </row>
    <row r="15" spans="1:16" ht="12.75" customHeight="1">
      <c r="A15" s="48" t="s">
        <v>178</v>
      </c>
      <c r="B15" s="47">
        <f>SUMIF(A45:A156,A15,M45:M156)</f>
        <v>25</v>
      </c>
      <c r="C15" s="47">
        <f ca="1">IF(D15&gt;0,RANK(B15,OFFSET(B3,1,0,C158,1)),"")</f>
        <v>22</v>
      </c>
      <c r="D15" s="61">
        <f>COUNTIF(F45:F156,CONCATENATE(A15,"_F"))</f>
        <v>1</v>
      </c>
      <c r="M15" s="48" t="s">
        <v>178</v>
      </c>
      <c r="N15" s="47">
        <f>SUMIF(A45:A156,A15,N45:N156)</f>
        <v>0</v>
      </c>
      <c r="O15" s="47">
        <f>SUMIF(A45:A156,A15,O45:O156)</f>
        <v>1</v>
      </c>
      <c r="P15" s="65">
        <f>SUMIF(A45:A156,A15,P45:P156)</f>
        <v>0</v>
      </c>
    </row>
    <row r="16" spans="1:16" ht="12.75" customHeight="1">
      <c r="A16" s="48" t="s">
        <v>182</v>
      </c>
      <c r="B16" s="47">
        <f>SUMIF(A45:A156,A16,M45:M156)</f>
        <v>0</v>
      </c>
      <c r="C16" s="47">
        <f ca="1">IF(D16&gt;0,RANK(B16,OFFSET(B3,1,0,C158,1)),"")</f>
      </c>
      <c r="D16" s="61">
        <f>COUNTIF(F45:F156,CONCATENATE(A16,"_F"))</f>
        <v>0</v>
      </c>
      <c r="M16" s="48" t="s">
        <v>182</v>
      </c>
      <c r="N16" s="47">
        <f>SUMIF(A45:A156,A16,N45:N156)</f>
        <v>0</v>
      </c>
      <c r="O16" s="47">
        <f>SUMIF(A45:A156,A16,O45:O156)</f>
        <v>0</v>
      </c>
      <c r="P16" s="65">
        <f>SUMIF(A45:A156,A16,P45:P156)</f>
        <v>0</v>
      </c>
    </row>
    <row r="17" spans="1:16" ht="12.75" customHeight="1">
      <c r="A17" s="48" t="s">
        <v>120</v>
      </c>
      <c r="B17" s="47">
        <f>SUMIF(A45:A156,A17,M45:M156)</f>
        <v>79</v>
      </c>
      <c r="C17" s="47">
        <f ca="1">IF(D17&gt;0,RANK(B17,OFFSET(B3,1,0,C158,1)),"")</f>
        <v>13</v>
      </c>
      <c r="D17" s="61">
        <f>COUNTIF(F45:F156,CONCATENATE(A17,"_F"))</f>
        <v>3</v>
      </c>
      <c r="M17" s="48" t="s">
        <v>120</v>
      </c>
      <c r="N17" s="47">
        <f>SUMIF(A45:A156,A17,N45:N156)</f>
        <v>2</v>
      </c>
      <c r="O17" s="47">
        <f>SUMIF(A45:A156,A17,O45:O156)</f>
        <v>0</v>
      </c>
      <c r="P17" s="65">
        <f>SUMIF(A45:A156,A17,P45:P156)</f>
        <v>1</v>
      </c>
    </row>
    <row r="18" spans="1:16" ht="12.75" customHeight="1">
      <c r="A18" s="48" t="s">
        <v>45</v>
      </c>
      <c r="B18" s="47">
        <f>SUMIF(A45:A156,A18,M45:M156)</f>
        <v>25</v>
      </c>
      <c r="C18" s="47">
        <f ca="1">IF(D18&gt;0,RANK(B18,OFFSET(B3,1,0,C158,1)),"")</f>
        <v>22</v>
      </c>
      <c r="D18" s="61">
        <f>COUNTIF(F45:F156,CONCATENATE(A18,"_F"))</f>
        <v>3</v>
      </c>
      <c r="M18" s="48" t="s">
        <v>45</v>
      </c>
      <c r="N18" s="47">
        <f>SUMIF(A45:A156,A18,N45:N156)</f>
        <v>0</v>
      </c>
      <c r="O18" s="47">
        <f>SUMIF(A45:A156,A18,O45:O156)</f>
        <v>1</v>
      </c>
      <c r="P18" s="65">
        <f>SUMIF(A45:A156,A18,P45:P156)</f>
        <v>0</v>
      </c>
    </row>
    <row r="19" spans="1:16" ht="12.75" customHeight="1">
      <c r="A19" s="48" t="s">
        <v>27</v>
      </c>
      <c r="B19" s="47">
        <f>SUMIF(A45:A156,A19,M45:M156)</f>
        <v>25</v>
      </c>
      <c r="C19" s="47">
        <f ca="1">IF(D19&gt;0,RANK(B19,OFFSET(B3,1,0,C158,1)),"")</f>
        <v>22</v>
      </c>
      <c r="D19" s="61">
        <f>COUNTIF(F45:F156,CONCATENATE(A19,"_F"))</f>
        <v>1</v>
      </c>
      <c r="M19" s="48" t="s">
        <v>27</v>
      </c>
      <c r="N19" s="47">
        <f>SUMIF(A45:A156,A19,N45:N156)</f>
        <v>0</v>
      </c>
      <c r="O19" s="47">
        <f>SUMIF(A45:A156,A19,O45:O156)</f>
        <v>1</v>
      </c>
      <c r="P19" s="65">
        <f>SUMIF(A45:A156,A19,P45:P156)</f>
        <v>0</v>
      </c>
    </row>
    <row r="20" spans="1:16" ht="12.75" customHeight="1">
      <c r="A20" s="48" t="s">
        <v>103</v>
      </c>
      <c r="B20" s="47">
        <f>SUMIF(A45:A156,A20,M45:M156)</f>
        <v>0</v>
      </c>
      <c r="C20" s="47">
        <f ca="1">IF(D20&gt;0,RANK(B20,OFFSET(B3,1,0,C158,1)),"")</f>
      </c>
      <c r="D20" s="61">
        <f>COUNTIF(F45:F156,CONCATENATE(A20,"_F"))</f>
        <v>0</v>
      </c>
      <c r="M20" s="48" t="s">
        <v>103</v>
      </c>
      <c r="N20" s="47">
        <f>SUMIF(A45:A156,A20,N45:N156)</f>
        <v>0</v>
      </c>
      <c r="O20" s="47">
        <f>SUMIF(A45:A156,A20,O45:O156)</f>
        <v>0</v>
      </c>
      <c r="P20" s="65">
        <f>SUMIF(A45:A156,A20,P45:P156)</f>
        <v>0</v>
      </c>
    </row>
    <row r="21" spans="1:16" ht="12.75" customHeight="1">
      <c r="A21" s="48" t="s">
        <v>71</v>
      </c>
      <c r="B21" s="47">
        <f>SUMIF(A45:A156,A21,M45:M156)</f>
        <v>0</v>
      </c>
      <c r="C21" s="47">
        <f ca="1">IF(D21&gt;0,RANK(B21,OFFSET(B3,1,0,C158,1)),"")</f>
      </c>
      <c r="D21" s="61">
        <f>COUNTIF(F45:F156,CONCATENATE(A21,"_F"))</f>
        <v>0</v>
      </c>
      <c r="M21" s="48" t="s">
        <v>71</v>
      </c>
      <c r="N21" s="47">
        <f>SUMIF(A45:A156,A21,N45:N156)</f>
        <v>0</v>
      </c>
      <c r="O21" s="47">
        <f>SUMIF(A45:A156,A21,O45:O156)</f>
        <v>0</v>
      </c>
      <c r="P21" s="65">
        <f>SUMIF(A45:A156,A21,P45:P156)</f>
        <v>0</v>
      </c>
    </row>
    <row r="22" spans="1:16" ht="12.75" customHeight="1">
      <c r="A22" s="48" t="s">
        <v>290</v>
      </c>
      <c r="B22" s="47">
        <f>SUMIF(A45:A156,A22,M45:M156)</f>
        <v>45</v>
      </c>
      <c r="C22" s="47">
        <f ca="1">IF(D22&gt;0,RANK(B22,OFFSET(B3,1,0,C158,1)),"")</f>
        <v>19</v>
      </c>
      <c r="D22" s="61">
        <f>COUNTIF(F45:F156,CONCATENATE(A22,"_F"))</f>
        <v>3</v>
      </c>
      <c r="M22" s="48" t="s">
        <v>290</v>
      </c>
      <c r="N22" s="47">
        <f>SUMIF(A45:A156,A22,N45:N156)</f>
        <v>0</v>
      </c>
      <c r="O22" s="47">
        <f>SUMIF(A45:A156,A22,O45:O156)</f>
        <v>0</v>
      </c>
      <c r="P22" s="65">
        <f>SUMIF(A45:A156,A22,P45:P156)</f>
        <v>1</v>
      </c>
    </row>
    <row r="23" spans="1:16" ht="12.75" customHeight="1">
      <c r="A23" s="48" t="s">
        <v>115</v>
      </c>
      <c r="B23" s="47">
        <f>SUMIF(A45:A156,A23,M45:M156)</f>
        <v>104</v>
      </c>
      <c r="C23" s="47">
        <f ca="1">IF(D23&gt;0,RANK(B23,OFFSET(B3,1,0,C158,1)),"")</f>
        <v>7</v>
      </c>
      <c r="D23" s="61">
        <f>COUNTIF(F45:F156,CONCATENATE(A23,"_F"))</f>
        <v>5</v>
      </c>
      <c r="M23" s="48" t="s">
        <v>115</v>
      </c>
      <c r="N23" s="47">
        <f>SUMIF(A45:A156,A23,N45:N156)</f>
        <v>2</v>
      </c>
      <c r="O23" s="47">
        <f>SUMIF(A45:A156,A23,O45:O156)</f>
        <v>1</v>
      </c>
      <c r="P23" s="65">
        <f>SUMIF(A45:A156,A23,P45:P156)</f>
        <v>1</v>
      </c>
    </row>
    <row r="24" spans="1:16" ht="12.75" customHeight="1">
      <c r="A24" s="48" t="s">
        <v>83</v>
      </c>
      <c r="B24" s="47">
        <f>SUMIF(A45:A156,A24,M45:M156)</f>
        <v>205</v>
      </c>
      <c r="C24" s="47">
        <f ca="1">IF(D24&gt;0,RANK(B24,OFFSET(B3,1,0,C158,1)),"")</f>
        <v>3</v>
      </c>
      <c r="D24" s="61">
        <f>COUNTIF(F45:F156,CONCATENATE(A24,"_F"))</f>
        <v>8</v>
      </c>
      <c r="M24" s="48" t="s">
        <v>83</v>
      </c>
      <c r="N24" s="47">
        <f>SUMIF(A45:A156,A24,N45:N156)</f>
        <v>4</v>
      </c>
      <c r="O24" s="47">
        <f>SUMIF(A45:A156,A24,O45:O156)</f>
        <v>1</v>
      </c>
      <c r="P24" s="65">
        <f>SUMIF(A45:A156,A24,P45:P156)</f>
        <v>2</v>
      </c>
    </row>
    <row r="25" spans="1:16" ht="12.75" customHeight="1">
      <c r="A25" s="48" t="s">
        <v>338</v>
      </c>
      <c r="B25" s="47">
        <f>SUMIF(A45:A156,A25,M45:M156)</f>
        <v>25</v>
      </c>
      <c r="C25" s="47">
        <f ca="1">IF(D25&gt;0,RANK(B25,OFFSET(B3,1,0,C158,1)),"")</f>
        <v>22</v>
      </c>
      <c r="D25" s="61">
        <f>COUNTIF(F45:F156,CONCATENATE(A25,"_F"))</f>
        <v>1</v>
      </c>
      <c r="M25" s="48" t="s">
        <v>338</v>
      </c>
      <c r="N25" s="47">
        <f>SUMIF(A45:A156,A25,N45:N156)</f>
        <v>0</v>
      </c>
      <c r="O25" s="47">
        <f>SUMIF(A45:A156,A25,O45:O156)</f>
        <v>1</v>
      </c>
      <c r="P25" s="65">
        <f>SUMIF(A45:A156,A25,P45:P156)</f>
        <v>0</v>
      </c>
    </row>
    <row r="26" spans="1:16" ht="12.75" customHeight="1">
      <c r="A26" s="48" t="s">
        <v>191</v>
      </c>
      <c r="B26" s="47">
        <f>SUMIF(A45:A156,A26,M45:M156)</f>
        <v>0</v>
      </c>
      <c r="C26" s="47">
        <f ca="1">IF(D26&gt;0,RANK(B26,OFFSET(B3,1,0,C158,1)),"")</f>
      </c>
      <c r="D26" s="61">
        <f>COUNTIF(F45:F156,CONCATENATE(A26,"_F"))</f>
        <v>0</v>
      </c>
      <c r="M26" s="48" t="s">
        <v>191</v>
      </c>
      <c r="N26" s="47">
        <f>SUMIF(A45:A156,A26,N45:N156)</f>
        <v>0</v>
      </c>
      <c r="O26" s="47">
        <f>SUMIF(A45:A156,A26,O45:O156)</f>
        <v>0</v>
      </c>
      <c r="P26" s="65">
        <f>SUMIF(A45:A156,A26,P45:P156)</f>
        <v>0</v>
      </c>
    </row>
    <row r="27" spans="1:16" ht="12.75" customHeight="1">
      <c r="A27" s="48" t="s">
        <v>250</v>
      </c>
      <c r="B27" s="47">
        <f>SUMIF(A45:A156,A27,M45:M156)</f>
        <v>0</v>
      </c>
      <c r="C27" s="47">
        <f ca="1">IF(D27&gt;0,RANK(B27,OFFSET(B3,1,0,C158,1)),"")</f>
      </c>
      <c r="D27" s="61">
        <f>COUNTIF(F45:F156,CONCATENATE(A27,"_F"))</f>
        <v>0</v>
      </c>
      <c r="M27" s="48" t="s">
        <v>250</v>
      </c>
      <c r="N27" s="47">
        <f>SUMIF(A45:A156,A27,N45:N156)</f>
        <v>0</v>
      </c>
      <c r="O27" s="47">
        <f>SUMIF(A45:A156,A27,O45:O156)</f>
        <v>0</v>
      </c>
      <c r="P27" s="65">
        <f>SUMIF(A45:A156,A27,P45:P156)</f>
        <v>0</v>
      </c>
    </row>
    <row r="28" spans="1:16" ht="12.75" customHeight="1">
      <c r="A28" s="48" t="s">
        <v>77</v>
      </c>
      <c r="B28" s="47">
        <f>SUMIF(A45:A156,A28,M45:M156)</f>
        <v>78</v>
      </c>
      <c r="C28" s="47">
        <f ca="1">IF(D28&gt;0,RANK(B28,OFFSET(B3,1,0,C158,1)),"")</f>
        <v>14</v>
      </c>
      <c r="D28" s="61">
        <f>COUNTIF(F45:F156,CONCATENATE(A28,"_F"))</f>
        <v>4</v>
      </c>
      <c r="M28" s="48" t="s">
        <v>77</v>
      </c>
      <c r="N28" s="47">
        <f>SUMIF(A45:A156,A28,N45:N156)</f>
        <v>1</v>
      </c>
      <c r="O28" s="47">
        <f>SUMIF(A45:A156,A28,O45:O156)</f>
        <v>2</v>
      </c>
      <c r="P28" s="65">
        <f>SUMIF(A45:A156,A28,P45:P156)</f>
        <v>0</v>
      </c>
    </row>
    <row r="29" spans="1:16" ht="12.75" customHeight="1">
      <c r="A29" s="48" t="s">
        <v>54</v>
      </c>
      <c r="B29" s="47">
        <f>SUMIF(A45:A156,A29,M45:M156)</f>
        <v>98</v>
      </c>
      <c r="C29" s="47">
        <f ca="1">IF(D29&gt;0,RANK(B29,OFFSET(B3,1,0,C158,1)),"")</f>
        <v>9</v>
      </c>
      <c r="D29" s="61">
        <f>COUNTIF(F45:F156,CONCATENATE(A29,"_F"))</f>
        <v>4</v>
      </c>
      <c r="M29" s="48" t="s">
        <v>54</v>
      </c>
      <c r="N29" s="47">
        <f>SUMIF(A45:A156,A29,N45:N156)</f>
        <v>1</v>
      </c>
      <c r="O29" s="47">
        <f>SUMIF(A45:A156,A29,O45:O156)</f>
        <v>1</v>
      </c>
      <c r="P29" s="65">
        <f>SUMIF(A45:A156,A29,P45:P156)</f>
        <v>1</v>
      </c>
    </row>
    <row r="30" spans="1:16" ht="12.75" customHeight="1">
      <c r="A30" s="48" t="s">
        <v>89</v>
      </c>
      <c r="B30" s="47">
        <f>SUMIF(A45:A156,A30,M45:M156)</f>
        <v>0</v>
      </c>
      <c r="C30" s="47">
        <f ca="1">IF(D30&gt;0,RANK(B30,OFFSET(B3,1,0,C158,1)),"")</f>
      </c>
      <c r="D30" s="61">
        <f>COUNTIF(F45:F156,CONCATENATE(A30,"_F"))</f>
        <v>0</v>
      </c>
      <c r="M30" s="48" t="s">
        <v>89</v>
      </c>
      <c r="N30" s="47">
        <f>SUMIF(A45:A156,A30,N45:N156)</f>
        <v>0</v>
      </c>
      <c r="O30" s="47">
        <f>SUMIF(A45:A156,A30,O45:O156)</f>
        <v>0</v>
      </c>
      <c r="P30" s="65">
        <f>SUMIF(A45:A156,A30,P45:P156)</f>
        <v>0</v>
      </c>
    </row>
    <row r="31" spans="1:16" ht="12.75" customHeight="1">
      <c r="A31" s="48" t="s">
        <v>86</v>
      </c>
      <c r="B31" s="47">
        <f>SUMIF(A45:A156,A31,M45:M156)</f>
        <v>0</v>
      </c>
      <c r="C31" s="47">
        <f ca="1">IF(D31&gt;0,RANK(B31,OFFSET(B3,1,0,C158,1)),"")</f>
      </c>
      <c r="D31" s="61">
        <f>COUNTIF(F45:F156,CONCATENATE(A31,"_F"))</f>
        <v>0</v>
      </c>
      <c r="M31" s="48" t="s">
        <v>86</v>
      </c>
      <c r="N31" s="47">
        <f>SUMIF(A45:A156,A31,N45:N156)</f>
        <v>0</v>
      </c>
      <c r="O31" s="47">
        <f>SUMIF(A45:A156,A31,O45:O156)</f>
        <v>0</v>
      </c>
      <c r="P31" s="65">
        <f>SUMIF(A45:A156,A31,P45:P156)</f>
        <v>0</v>
      </c>
    </row>
    <row r="32" spans="1:16" ht="12.75" customHeight="1">
      <c r="A32" s="48" t="s">
        <v>140</v>
      </c>
      <c r="B32" s="47">
        <f>SUMIF(A45:A156,A32,M45:M156)</f>
        <v>184</v>
      </c>
      <c r="C32" s="47">
        <f ca="1">IF(D32&gt;0,RANK(B32,OFFSET(B3,1,0,C158,1)),"")</f>
        <v>4</v>
      </c>
      <c r="D32" s="61">
        <f>COUNTIF(F45:F156,CONCATENATE(A32,"_F"))</f>
        <v>8</v>
      </c>
      <c r="M32" s="48" t="s">
        <v>140</v>
      </c>
      <c r="N32" s="47">
        <f>SUMIF(A45:A156,A32,N45:N156)</f>
        <v>5</v>
      </c>
      <c r="O32" s="47">
        <f>SUMIF(A45:A156,A32,O45:O156)</f>
        <v>0</v>
      </c>
      <c r="P32" s="65">
        <f>SUMIF(A45:A156,A32,P45:P156)</f>
        <v>1</v>
      </c>
    </row>
    <row r="33" spans="1:16" ht="12.75" customHeight="1">
      <c r="A33" s="48" t="s">
        <v>37</v>
      </c>
      <c r="B33" s="47">
        <f>SUMIF(A45:A156,A33,M45:M156)</f>
        <v>381</v>
      </c>
      <c r="C33" s="47">
        <f ca="1">IF(D33&gt;0,RANK(B33,OFFSET(B3,1,0,C158,1)),"")</f>
        <v>1</v>
      </c>
      <c r="D33" s="61">
        <f>COUNTIF(F45:F156,CONCATENATE(A33,"_F"))</f>
        <v>16</v>
      </c>
      <c r="M33" s="48" t="s">
        <v>37</v>
      </c>
      <c r="N33" s="47">
        <f>SUMIF(A45:A156,A33,N45:N156)</f>
        <v>5</v>
      </c>
      <c r="O33" s="47">
        <f>SUMIF(A45:A156,A33,O45:O156)</f>
        <v>7</v>
      </c>
      <c r="P33" s="65">
        <f>SUMIF(A45:A156,A33,P45:P156)</f>
        <v>1</v>
      </c>
    </row>
    <row r="34" spans="1:16" ht="12.75" customHeight="1">
      <c r="A34" s="48" t="s">
        <v>51</v>
      </c>
      <c r="B34" s="47">
        <f>SUMIF(A45:A156,A34,M45:M156)</f>
        <v>47</v>
      </c>
      <c r="C34" s="47">
        <f ca="1">IF(D34&gt;0,RANK(B34,OFFSET(B3,1,0,C158,1)),"")</f>
        <v>17</v>
      </c>
      <c r="D34" s="61">
        <f>COUNTIF(F45:F156,CONCATENATE(A34,"_F"))</f>
        <v>2</v>
      </c>
      <c r="M34" s="48" t="s">
        <v>51</v>
      </c>
      <c r="N34" s="47">
        <f>SUMIF(A45:A156,A34,N45:N156)</f>
        <v>0</v>
      </c>
      <c r="O34" s="47">
        <f>SUMIF(A45:A156,A34,O45:O156)</f>
        <v>1</v>
      </c>
      <c r="P34" s="65">
        <f>SUMIF(A45:A156,A34,P45:P156)</f>
        <v>0</v>
      </c>
    </row>
    <row r="35" spans="1:16" ht="12.75" customHeight="1">
      <c r="A35" s="48" t="s">
        <v>34</v>
      </c>
      <c r="B35" s="47">
        <f>SUMIF(A45:A156,A35,M45:M156)</f>
        <v>23</v>
      </c>
      <c r="C35" s="47">
        <f ca="1">IF(D35&gt;0,RANK(B35,OFFSET(B3,1,0,C158,1)),"")</f>
        <v>26</v>
      </c>
      <c r="D35" s="61">
        <f>COUNTIF(F45:F156,CONCATENATE(A35,"_F"))</f>
        <v>1</v>
      </c>
      <c r="M35" s="48" t="s">
        <v>34</v>
      </c>
      <c r="N35" s="47">
        <f>SUMIF(A45:A156,A35,N45:N156)</f>
        <v>0</v>
      </c>
      <c r="O35" s="47">
        <f>SUMIF(A45:A156,A35,O45:O156)</f>
        <v>0</v>
      </c>
      <c r="P35" s="65">
        <f>SUMIF(A45:A156,A35,P45:P156)</f>
        <v>1</v>
      </c>
    </row>
    <row r="36" spans="1:16" ht="12.75" customHeight="1">
      <c r="A36" s="48" t="s">
        <v>111</v>
      </c>
      <c r="B36" s="47">
        <f>SUMIF(A45:A156,A36,M45:M156)</f>
        <v>43</v>
      </c>
      <c r="C36" s="47">
        <f ca="1">IF(D36&gt;0,RANK(B36,OFFSET(B3,1,0,C158,1)),"")</f>
        <v>21</v>
      </c>
      <c r="D36" s="61">
        <f>COUNTIF(F45:F156,CONCATENATE(A36,"_F"))</f>
        <v>2</v>
      </c>
      <c r="M36" s="48" t="s">
        <v>111</v>
      </c>
      <c r="N36" s="47">
        <f>SUMIF(A45:A156,A36,N45:N156)</f>
        <v>0</v>
      </c>
      <c r="O36" s="47">
        <f>SUMIF(A45:A156,A36,O45:O156)</f>
        <v>0</v>
      </c>
      <c r="P36" s="65">
        <f>SUMIF(A45:A156,A36,P45:P156)</f>
        <v>1</v>
      </c>
    </row>
    <row r="37" spans="1:16" ht="12.75" customHeight="1">
      <c r="A37" s="48" t="s">
        <v>41</v>
      </c>
      <c r="B37" s="47">
        <f>SUMIF(A45:A156,A37,M45:M156)</f>
        <v>83</v>
      </c>
      <c r="C37" s="47">
        <f ca="1">IF(D37&gt;0,RANK(B37,OFFSET(B3,1,0,C158,1)),"")</f>
        <v>10</v>
      </c>
      <c r="D37" s="61">
        <f>COUNTIF(F45:F156,CONCATENATE(A37,"_F"))</f>
        <v>4</v>
      </c>
      <c r="M37" s="48" t="s">
        <v>41</v>
      </c>
      <c r="N37" s="47">
        <f>SUMIF(A45:A156,A37,N45:N156)</f>
        <v>0</v>
      </c>
      <c r="O37" s="47">
        <f>SUMIF(A45:A156,A37,O45:O156)</f>
        <v>0</v>
      </c>
      <c r="P37" s="65">
        <f>SUMIF(A45:A156,A37,P45:P156)</f>
        <v>1</v>
      </c>
    </row>
    <row r="38" spans="1:16" ht="12.75" customHeight="1">
      <c r="A38" s="48" t="s">
        <v>167</v>
      </c>
      <c r="B38" s="47">
        <f>SUMIF(A45:A156,A38,M45:M156)</f>
        <v>0</v>
      </c>
      <c r="C38" s="47">
        <f ca="1">IF(D38&gt;0,RANK(B38,OFFSET(B3,1,0,C158,1)),"")</f>
      </c>
      <c r="D38" s="61">
        <f>COUNTIF(F45:F156,CONCATENATE(A38,"_F"))</f>
        <v>0</v>
      </c>
      <c r="M38" s="48" t="s">
        <v>167</v>
      </c>
      <c r="N38" s="47">
        <f>SUMIF(A45:A156,A38,N45:N156)</f>
        <v>0</v>
      </c>
      <c r="O38" s="47">
        <f>SUMIF(A45:A156,A38,O45:O156)</f>
        <v>0</v>
      </c>
      <c r="P38" s="65">
        <f>SUMIF(A45:A156,A38,P45:P156)</f>
        <v>0</v>
      </c>
    </row>
    <row r="39" spans="1:16" ht="12.75" customHeight="1">
      <c r="A39" s="48" t="s">
        <v>65</v>
      </c>
      <c r="B39" s="47">
        <f>SUMIF(A45:A156,A39,M45:M156)</f>
        <v>0</v>
      </c>
      <c r="C39" s="47">
        <f ca="1">IF(D39&gt;0,RANK(B39,OFFSET(B3,1,0,C158,1)),"")</f>
      </c>
      <c r="D39" s="61">
        <f>COUNTIF(F45:F156,CONCATENATE(A39,"_F"))</f>
        <v>0</v>
      </c>
      <c r="M39" s="48" t="s">
        <v>65</v>
      </c>
      <c r="N39" s="47">
        <f>SUMIF(A45:A156,A39,N45:N156)</f>
        <v>0</v>
      </c>
      <c r="O39" s="47">
        <f>SUMIF(A45:A156,A39,O45:O156)</f>
        <v>0</v>
      </c>
      <c r="P39" s="65">
        <f>SUMIF(A45:A156,A39,P45:P156)</f>
        <v>0</v>
      </c>
    </row>
    <row r="40" spans="1:16" ht="12.75" customHeight="1">
      <c r="A40" s="48" t="s">
        <v>381</v>
      </c>
      <c r="B40" s="47">
        <f>SUMIF(A45:A156,A40,M45:M156)</f>
        <v>254</v>
      </c>
      <c r="C40" s="47">
        <f ca="1">IF(D40&gt;0,RANK(B40,OFFSET(B3,1,0,C158,1)),"")</f>
        <v>2</v>
      </c>
      <c r="D40" s="61">
        <f>COUNTIF(F45:F156,CONCATENATE(A40,"_F"))</f>
        <v>11</v>
      </c>
      <c r="M40" s="48" t="s">
        <v>381</v>
      </c>
      <c r="N40" s="47">
        <f>SUMIF(A45:A156,A40,N45:N156)</f>
        <v>5</v>
      </c>
      <c r="O40" s="47">
        <f>SUMIF(A45:A156,A40,O45:O156)</f>
        <v>1</v>
      </c>
      <c r="P40" s="65">
        <f>SUMIF(A45:A156,A40,P45:P156)</f>
        <v>1</v>
      </c>
    </row>
    <row r="41" spans="1:16" ht="12.75" customHeight="1">
      <c r="A41" s="48" t="s">
        <v>107</v>
      </c>
      <c r="B41" s="47">
        <f>SUMIF(A45:A156,A41,M45:M156)</f>
        <v>81</v>
      </c>
      <c r="C41" s="47">
        <f ca="1">IF(D41&gt;0,RANK(B41,OFFSET(B3,1,0,C158,1)),"")</f>
        <v>11</v>
      </c>
      <c r="D41" s="61">
        <f>COUNTIF(F45:F156,CONCATENATE(A41,"_F"))</f>
        <v>3</v>
      </c>
      <c r="M41" s="48" t="s">
        <v>107</v>
      </c>
      <c r="N41" s="47">
        <f>SUMIF(A45:A156,A41,N45:N156)</f>
        <v>2</v>
      </c>
      <c r="O41" s="47">
        <f>SUMIF(A45:A156,A41,O45:O156)</f>
        <v>1</v>
      </c>
      <c r="P41" s="65">
        <f>SUMIF(A45:A156,A41,P45:P156)</f>
        <v>0</v>
      </c>
    </row>
    <row r="42" spans="1:4" ht="12.75" customHeight="1">
      <c r="A42" s="8"/>
      <c r="B42" s="10"/>
      <c r="C42" s="8"/>
      <c r="D42" s="8"/>
    </row>
    <row r="43" spans="1:3" ht="12.75" customHeight="1">
      <c r="A43" s="3" t="s">
        <v>509</v>
      </c>
      <c r="B43" s="3"/>
      <c r="C43" s="3"/>
    </row>
    <row r="44" ht="13.5" customHeight="1"/>
    <row r="45" spans="1:16" ht="39.75" customHeight="1">
      <c r="A45" s="63" t="s">
        <v>12</v>
      </c>
      <c r="B45" s="46" t="s">
        <v>8</v>
      </c>
      <c r="C45" s="46" t="s">
        <v>9</v>
      </c>
      <c r="D45" s="46" t="s">
        <v>510</v>
      </c>
      <c r="E45" s="46" t="s">
        <v>11</v>
      </c>
      <c r="F45" s="46" t="s">
        <v>12</v>
      </c>
      <c r="G45" s="7" t="s">
        <v>16</v>
      </c>
      <c r="H45" s="7" t="s">
        <v>0</v>
      </c>
      <c r="I45" s="7" t="s">
        <v>1</v>
      </c>
      <c r="J45" s="7" t="s">
        <v>511</v>
      </c>
      <c r="K45" s="7" t="s">
        <v>512</v>
      </c>
      <c r="L45" s="7" t="s">
        <v>513</v>
      </c>
      <c r="M45" s="45" t="s">
        <v>514</v>
      </c>
      <c r="N45" s="45" t="s">
        <v>506</v>
      </c>
      <c r="O45" s="45" t="s">
        <v>507</v>
      </c>
      <c r="P45" s="64" t="s">
        <v>508</v>
      </c>
    </row>
    <row r="46" spans="1:16" ht="12.75" customHeight="1">
      <c r="A46" s="16" t="s">
        <v>208</v>
      </c>
      <c r="B46" s="15" t="s">
        <v>502</v>
      </c>
      <c r="C46" s="15" t="s">
        <v>501</v>
      </c>
      <c r="D46" s="14" t="s">
        <v>554</v>
      </c>
      <c r="E46" s="23">
        <v>101.4</v>
      </c>
      <c r="F46" s="14" t="s">
        <v>555</v>
      </c>
      <c r="G46" s="13">
        <v>157</v>
      </c>
      <c r="H46" s="13">
        <v>3</v>
      </c>
      <c r="I46" s="13">
        <v>3</v>
      </c>
      <c r="J46" s="13">
        <v>3</v>
      </c>
      <c r="K46" s="13">
        <f>VLOOKUP(J46,Points!$A$2:$B$202,2)</f>
        <v>23</v>
      </c>
      <c r="L46" s="13">
        <f ca="1">ROW(K46)-(ROW(F45)+MATCH(F46,OFFSET(F45,1,0,C157,1),0))+1</f>
        <v>1</v>
      </c>
      <c r="M46" s="62">
        <f>IF(D46="M",IF(C159&lt;&gt;"",IF(L46&lt;=C159,K46,0),IF(L46&gt;0,K46,0)),IF(C160&lt;&gt;"",IF(L46&lt;=C160,K46,0),IF(L46&gt;0,K46,0)))</f>
        <v>23</v>
      </c>
      <c r="N46" s="62">
        <f aca="true" t="shared" si="0" ref="N46:N77">COUNTIF(J46:J46,1)</f>
        <v>0</v>
      </c>
      <c r="O46" s="62">
        <f aca="true" t="shared" si="1" ref="O46:O77">COUNTIF(J46:J46,2)</f>
        <v>0</v>
      </c>
      <c r="P46" s="62">
        <f aca="true" t="shared" si="2" ref="P46:P77">COUNTIF(J46:J46,3)</f>
        <v>1</v>
      </c>
    </row>
    <row r="47" spans="1:16" ht="12.75" customHeight="1">
      <c r="A47" s="16" t="s">
        <v>74</v>
      </c>
      <c r="B47" s="15" t="s">
        <v>391</v>
      </c>
      <c r="C47" s="15" t="s">
        <v>390</v>
      </c>
      <c r="D47" s="14" t="s">
        <v>554</v>
      </c>
      <c r="E47" s="23">
        <v>62.05</v>
      </c>
      <c r="F47" s="14" t="s">
        <v>556</v>
      </c>
      <c r="G47" s="13">
        <v>192</v>
      </c>
      <c r="H47" s="13">
        <v>1</v>
      </c>
      <c r="I47" s="13">
        <v>1</v>
      </c>
      <c r="J47" s="13">
        <v>1</v>
      </c>
      <c r="K47" s="13">
        <f>VLOOKUP(J47,Points!$A$2:$B$202,2)</f>
        <v>28</v>
      </c>
      <c r="L47" s="13">
        <f ca="1">ROW(K47)-(ROW(F45)+MATCH(F47,OFFSET(F45,1,0,C157,1),0))+1</f>
        <v>1</v>
      </c>
      <c r="M47" s="62">
        <f>IF(D47="M",IF(C159&lt;&gt;"",IF(L47&lt;=C159,K47,0),IF(L47&gt;0,K47,0)),IF(C160&lt;&gt;"",IF(L47&lt;=C160,K47,0),IF(L47&gt;0,K47,0)))</f>
        <v>28</v>
      </c>
      <c r="N47" s="62">
        <f t="shared" si="0"/>
        <v>1</v>
      </c>
      <c r="O47" s="62">
        <f t="shared" si="1"/>
        <v>0</v>
      </c>
      <c r="P47" s="62">
        <f t="shared" si="2"/>
        <v>0</v>
      </c>
    </row>
    <row r="48" spans="1:16" ht="12.75" customHeight="1">
      <c r="A48" s="16" t="s">
        <v>74</v>
      </c>
      <c r="B48" s="15" t="s">
        <v>391</v>
      </c>
      <c r="C48" s="15" t="s">
        <v>390</v>
      </c>
      <c r="D48" s="14" t="s">
        <v>554</v>
      </c>
      <c r="E48" s="23">
        <v>62.05</v>
      </c>
      <c r="F48" s="14" t="s">
        <v>556</v>
      </c>
      <c r="G48" s="13">
        <v>192</v>
      </c>
      <c r="H48" s="13">
        <v>1</v>
      </c>
      <c r="I48" s="13">
        <v>1</v>
      </c>
      <c r="J48" s="13">
        <v>1</v>
      </c>
      <c r="K48" s="13">
        <f>VLOOKUP(J48,Points!$A$2:$B$202,2)</f>
        <v>28</v>
      </c>
      <c r="L48" s="13">
        <f ca="1">ROW(K48)-(ROW(F45)+MATCH(F48,OFFSET(F45,1,0,C157,1),0))+1</f>
        <v>2</v>
      </c>
      <c r="M48" s="62">
        <f>IF(D48="M",IF(C159&lt;&gt;"",IF(L48&lt;=C159,K48,0),IF(L48&gt;0,K48,0)),IF(C160&lt;&gt;"",IF(L48&lt;=C160,K48,0),IF(L48&gt;0,K48,0)))</f>
        <v>28</v>
      </c>
      <c r="N48" s="62">
        <f t="shared" si="0"/>
        <v>1</v>
      </c>
      <c r="O48" s="62">
        <f t="shared" si="1"/>
        <v>0</v>
      </c>
      <c r="P48" s="62">
        <f t="shared" si="2"/>
        <v>0</v>
      </c>
    </row>
    <row r="49" spans="1:16" ht="12.75" customHeight="1">
      <c r="A49" s="16" t="s">
        <v>74</v>
      </c>
      <c r="B49" s="15" t="s">
        <v>345</v>
      </c>
      <c r="C49" s="15" t="s">
        <v>344</v>
      </c>
      <c r="D49" s="14" t="s">
        <v>554</v>
      </c>
      <c r="E49" s="23">
        <v>56.35</v>
      </c>
      <c r="F49" s="14" t="s">
        <v>556</v>
      </c>
      <c r="G49" s="13">
        <v>112</v>
      </c>
      <c r="H49" s="13">
        <v>2</v>
      </c>
      <c r="I49" s="13">
        <v>3</v>
      </c>
      <c r="J49" s="13">
        <v>3</v>
      </c>
      <c r="K49" s="13">
        <f>VLOOKUP(J49,Points!$A$2:$B$202,2)</f>
        <v>23</v>
      </c>
      <c r="L49" s="13">
        <f ca="1">ROW(K49)-(ROW(F45)+MATCH(F49,OFFSET(F45,1,0,C157,1),0))+1</f>
        <v>3</v>
      </c>
      <c r="M49" s="62">
        <f>IF(D49="M",IF(C159&lt;&gt;"",IF(L49&lt;=C159,K49,0),IF(L49&gt;0,K49,0)),IF(C160&lt;&gt;"",IF(L49&lt;=C160,K49,0),IF(L49&gt;0,K49,0)))</f>
        <v>23</v>
      </c>
      <c r="N49" s="62">
        <f t="shared" si="0"/>
        <v>0</v>
      </c>
      <c r="O49" s="62">
        <f t="shared" si="1"/>
        <v>0</v>
      </c>
      <c r="P49" s="62">
        <f t="shared" si="2"/>
        <v>1</v>
      </c>
    </row>
    <row r="50" spans="1:16" ht="12.75" customHeight="1">
      <c r="A50" s="16" t="s">
        <v>74</v>
      </c>
      <c r="B50" s="15" t="s">
        <v>393</v>
      </c>
      <c r="C50" s="15" t="s">
        <v>392</v>
      </c>
      <c r="D50" s="14" t="s">
        <v>554</v>
      </c>
      <c r="E50" s="23">
        <v>62.95</v>
      </c>
      <c r="F50" s="14" t="s">
        <v>556</v>
      </c>
      <c r="G50" s="13">
        <v>150</v>
      </c>
      <c r="H50" s="13">
        <v>3</v>
      </c>
      <c r="I50" s="13">
        <v>3</v>
      </c>
      <c r="J50" s="13">
        <v>3</v>
      </c>
      <c r="K50" s="13">
        <f>VLOOKUP(J50,Points!$A$2:$B$202,2)</f>
        <v>23</v>
      </c>
      <c r="L50" s="13">
        <f ca="1">ROW(K50)-(ROW(F45)+MATCH(F50,OFFSET(F45,1,0,C157,1),0))+1</f>
        <v>4</v>
      </c>
      <c r="M50" s="62">
        <f>IF(D50="M",IF(C159&lt;&gt;"",IF(L50&lt;=C159,K50,0),IF(L50&gt;0,K50,0)),IF(C160&lt;&gt;"",IF(L50&lt;=C160,K50,0),IF(L50&gt;0,K50,0)))</f>
        <v>23</v>
      </c>
      <c r="N50" s="62">
        <f t="shared" si="0"/>
        <v>0</v>
      </c>
      <c r="O50" s="62">
        <f t="shared" si="1"/>
        <v>0</v>
      </c>
      <c r="P50" s="62">
        <f t="shared" si="2"/>
        <v>1</v>
      </c>
    </row>
    <row r="51" spans="1:16" ht="12.75" customHeight="1">
      <c r="A51" s="16" t="s">
        <v>74</v>
      </c>
      <c r="B51" s="15" t="s">
        <v>391</v>
      </c>
      <c r="C51" s="15" t="s">
        <v>390</v>
      </c>
      <c r="D51" s="14" t="s">
        <v>554</v>
      </c>
      <c r="E51" s="23">
        <v>62.05</v>
      </c>
      <c r="F51" s="14" t="s">
        <v>556</v>
      </c>
      <c r="G51" s="13">
        <v>192</v>
      </c>
      <c r="H51" s="13">
        <v>2</v>
      </c>
      <c r="I51" s="13">
        <v>3</v>
      </c>
      <c r="J51" s="13">
        <v>3</v>
      </c>
      <c r="K51" s="13">
        <f>VLOOKUP(J51,Points!$A$2:$B$202,2)</f>
        <v>23</v>
      </c>
      <c r="L51" s="13">
        <f ca="1">ROW(K51)-(ROW(F45)+MATCH(F51,OFFSET(F45,1,0,C157,1),0))+1</f>
        <v>5</v>
      </c>
      <c r="M51" s="62">
        <f>IF(D51="M",IF(C159&lt;&gt;"",IF(L51&lt;=C159,K51,0),IF(L51&gt;0,K51,0)),IF(C160&lt;&gt;"",IF(L51&lt;=C160,K51,0),IF(L51&gt;0,K51,0)))</f>
        <v>23</v>
      </c>
      <c r="N51" s="62">
        <f t="shared" si="0"/>
        <v>0</v>
      </c>
      <c r="O51" s="62">
        <f t="shared" si="1"/>
        <v>0</v>
      </c>
      <c r="P51" s="62">
        <f t="shared" si="2"/>
        <v>1</v>
      </c>
    </row>
    <row r="52" spans="1:16" ht="12.75" customHeight="1">
      <c r="A52" s="16" t="s">
        <v>74</v>
      </c>
      <c r="B52" s="15" t="s">
        <v>393</v>
      </c>
      <c r="C52" s="15" t="s">
        <v>392</v>
      </c>
      <c r="D52" s="14" t="s">
        <v>554</v>
      </c>
      <c r="E52" s="23">
        <v>62.95</v>
      </c>
      <c r="F52" s="14" t="s">
        <v>556</v>
      </c>
      <c r="G52" s="13">
        <v>150</v>
      </c>
      <c r="H52" s="13">
        <v>4</v>
      </c>
      <c r="I52" s="13">
        <v>4</v>
      </c>
      <c r="J52" s="13">
        <v>4</v>
      </c>
      <c r="K52" s="13">
        <f>VLOOKUP(J52,Points!$A$2:$B$202,2)</f>
        <v>22</v>
      </c>
      <c r="L52" s="13">
        <f ca="1">ROW(K52)-(ROW(F45)+MATCH(F52,OFFSET(F45,1,0,C157,1),0))+1</f>
        <v>6</v>
      </c>
      <c r="M52" s="62">
        <f>IF(D52="M",IF(C159&lt;&gt;"",IF(L52&lt;=C159,K52,0),IF(L52&gt;0,K52,0)),IF(C160&lt;&gt;"",IF(L52&lt;=C160,K52,0),IF(L52&gt;0,K52,0)))</f>
        <v>22</v>
      </c>
      <c r="N52" s="62">
        <f t="shared" si="0"/>
        <v>0</v>
      </c>
      <c r="O52" s="62">
        <f t="shared" si="1"/>
        <v>0</v>
      </c>
      <c r="P52" s="62">
        <f t="shared" si="2"/>
        <v>0</v>
      </c>
    </row>
    <row r="53" spans="1:16" ht="12.75" customHeight="1">
      <c r="A53" s="16" t="s">
        <v>354</v>
      </c>
      <c r="B53" s="15" t="s">
        <v>363</v>
      </c>
      <c r="C53" s="15" t="s">
        <v>443</v>
      </c>
      <c r="D53" s="14" t="s">
        <v>554</v>
      </c>
      <c r="E53" s="23">
        <v>80.6</v>
      </c>
      <c r="F53" s="14" t="s">
        <v>557</v>
      </c>
      <c r="G53" s="13">
        <v>141</v>
      </c>
      <c r="H53" s="13">
        <v>1</v>
      </c>
      <c r="I53" s="13">
        <v>1</v>
      </c>
      <c r="J53" s="13">
        <v>1</v>
      </c>
      <c r="K53" s="13">
        <f>VLOOKUP(J53,Points!$A$2:$B$202,2)</f>
        <v>28</v>
      </c>
      <c r="L53" s="13">
        <f ca="1">ROW(K53)-(ROW(F45)+MATCH(F53,OFFSET(F45,1,0,C157,1),0))+1</f>
        <v>1</v>
      </c>
      <c r="M53" s="62">
        <f>IF(D53="M",IF(C159&lt;&gt;"",IF(L53&lt;=C159,K53,0),IF(L53&gt;0,K53,0)),IF(C160&lt;&gt;"",IF(L53&lt;=C160,K53,0),IF(L53&gt;0,K53,0)))</f>
        <v>28</v>
      </c>
      <c r="N53" s="62">
        <f t="shared" si="0"/>
        <v>1</v>
      </c>
      <c r="O53" s="62">
        <f t="shared" si="1"/>
        <v>0</v>
      </c>
      <c r="P53" s="62">
        <f t="shared" si="2"/>
        <v>0</v>
      </c>
    </row>
    <row r="54" spans="1:16" ht="12.75" customHeight="1">
      <c r="A54" s="16" t="s">
        <v>354</v>
      </c>
      <c r="B54" s="15" t="s">
        <v>343</v>
      </c>
      <c r="C54" s="15" t="s">
        <v>323</v>
      </c>
      <c r="D54" s="14" t="s">
        <v>554</v>
      </c>
      <c r="E54" s="23">
        <v>83.75</v>
      </c>
      <c r="F54" s="14" t="s">
        <v>557</v>
      </c>
      <c r="G54" s="13">
        <v>131</v>
      </c>
      <c r="H54" s="13">
        <v>1</v>
      </c>
      <c r="I54" s="13">
        <v>1</v>
      </c>
      <c r="J54" s="13">
        <v>1</v>
      </c>
      <c r="K54" s="13">
        <f>VLOOKUP(J54,Points!$A$2:$B$202,2)</f>
        <v>28</v>
      </c>
      <c r="L54" s="13">
        <f ca="1">ROW(K54)-(ROW(F45)+MATCH(F54,OFFSET(F45,1,0,C157,1),0))+1</f>
        <v>2</v>
      </c>
      <c r="M54" s="62">
        <f>IF(D54="M",IF(C159&lt;&gt;"",IF(L54&lt;=C159,K54,0),IF(L54&gt;0,K54,0)),IF(C160&lt;&gt;"",IF(L54&lt;=C160,K54,0),IF(L54&gt;0,K54,0)))</f>
        <v>28</v>
      </c>
      <c r="N54" s="62">
        <f t="shared" si="0"/>
        <v>1</v>
      </c>
      <c r="O54" s="62">
        <f t="shared" si="1"/>
        <v>0</v>
      </c>
      <c r="P54" s="62">
        <f t="shared" si="2"/>
        <v>0</v>
      </c>
    </row>
    <row r="55" spans="1:16" ht="12.75" customHeight="1">
      <c r="A55" s="16" t="s">
        <v>354</v>
      </c>
      <c r="B55" s="15" t="s">
        <v>353</v>
      </c>
      <c r="C55" s="15" t="s">
        <v>352</v>
      </c>
      <c r="D55" s="14" t="s">
        <v>554</v>
      </c>
      <c r="E55" s="23">
        <v>62.65</v>
      </c>
      <c r="F55" s="14" t="s">
        <v>557</v>
      </c>
      <c r="G55" s="13">
        <v>115</v>
      </c>
      <c r="H55" s="13">
        <v>2</v>
      </c>
      <c r="I55" s="13">
        <v>2</v>
      </c>
      <c r="J55" s="13">
        <v>2</v>
      </c>
      <c r="K55" s="13">
        <f>VLOOKUP(J55,Points!$A$2:$B$202,2)</f>
        <v>25</v>
      </c>
      <c r="L55" s="13">
        <f ca="1">ROW(K55)-(ROW(F45)+MATCH(F55,OFFSET(F45,1,0,C157,1),0))+1</f>
        <v>3</v>
      </c>
      <c r="M55" s="62">
        <f>IF(D55="M",IF(C159&lt;&gt;"",IF(L55&lt;=C159,K55,0),IF(L55&gt;0,K55,0)),IF(C160&lt;&gt;"",IF(L55&lt;=C160,K55,0),IF(L55&gt;0,K55,0)))</f>
        <v>25</v>
      </c>
      <c r="N55" s="62">
        <f t="shared" si="0"/>
        <v>0</v>
      </c>
      <c r="O55" s="62">
        <f t="shared" si="1"/>
        <v>1</v>
      </c>
      <c r="P55" s="62">
        <f t="shared" si="2"/>
        <v>0</v>
      </c>
    </row>
    <row r="56" spans="1:16" ht="12.75" customHeight="1">
      <c r="A56" s="16" t="s">
        <v>31</v>
      </c>
      <c r="B56" s="15" t="s">
        <v>343</v>
      </c>
      <c r="C56" s="15" t="s">
        <v>214</v>
      </c>
      <c r="D56" s="14" t="s">
        <v>554</v>
      </c>
      <c r="E56" s="23">
        <v>57.7</v>
      </c>
      <c r="F56" s="14" t="s">
        <v>558</v>
      </c>
      <c r="G56" s="13">
        <v>117</v>
      </c>
      <c r="H56" s="13">
        <v>3</v>
      </c>
      <c r="I56" s="13">
        <v>2</v>
      </c>
      <c r="J56" s="13">
        <v>2</v>
      </c>
      <c r="K56" s="13">
        <f>VLOOKUP(J56,Points!$A$2:$B$202,2)</f>
        <v>25</v>
      </c>
      <c r="L56" s="13">
        <f ca="1">ROW(K56)-(ROW(F45)+MATCH(F56,OFFSET(F45,1,0,C157,1),0))+1</f>
        <v>1</v>
      </c>
      <c r="M56" s="62">
        <f>IF(D56="M",IF(C159&lt;&gt;"",IF(L56&lt;=C159,K56,0),IF(L56&gt;0,K56,0)),IF(C160&lt;&gt;"",IF(L56&lt;=C160,K56,0),IF(L56&gt;0,K56,0)))</f>
        <v>25</v>
      </c>
      <c r="N56" s="62">
        <f t="shared" si="0"/>
        <v>0</v>
      </c>
      <c r="O56" s="62">
        <f t="shared" si="1"/>
        <v>1</v>
      </c>
      <c r="P56" s="62">
        <f t="shared" si="2"/>
        <v>0</v>
      </c>
    </row>
    <row r="57" spans="1:16" ht="12.75" customHeight="1">
      <c r="A57" s="16" t="s">
        <v>31</v>
      </c>
      <c r="B57" s="15" t="s">
        <v>462</v>
      </c>
      <c r="C57" s="15" t="s">
        <v>461</v>
      </c>
      <c r="D57" s="14" t="s">
        <v>554</v>
      </c>
      <c r="E57" s="23">
        <v>58.75</v>
      </c>
      <c r="F57" s="14" t="s">
        <v>558</v>
      </c>
      <c r="G57" s="13">
        <v>141</v>
      </c>
      <c r="H57" s="13">
        <v>8</v>
      </c>
      <c r="I57" s="13">
        <v>7</v>
      </c>
      <c r="J57" s="13">
        <v>7</v>
      </c>
      <c r="K57" s="13">
        <f>VLOOKUP(J57,Points!$A$2:$B$202,2)</f>
        <v>19</v>
      </c>
      <c r="L57" s="13">
        <f ca="1">ROW(K57)-(ROW(F45)+MATCH(F57,OFFSET(F45,1,0,C157,1),0))+1</f>
        <v>2</v>
      </c>
      <c r="M57" s="62">
        <f>IF(D57="M",IF(C159&lt;&gt;"",IF(L57&lt;=C159,K57,0),IF(L57&gt;0,K57,0)),IF(C160&lt;&gt;"",IF(L57&lt;=C160,K57,0),IF(L57&gt;0,K57,0)))</f>
        <v>19</v>
      </c>
      <c r="N57" s="62">
        <f t="shared" si="0"/>
        <v>0</v>
      </c>
      <c r="O57" s="62">
        <f t="shared" si="1"/>
        <v>0</v>
      </c>
      <c r="P57" s="62">
        <f t="shared" si="2"/>
        <v>0</v>
      </c>
    </row>
    <row r="58" spans="1:16" ht="12.75" customHeight="1">
      <c r="A58" s="16" t="s">
        <v>92</v>
      </c>
      <c r="B58" s="15" t="s">
        <v>359</v>
      </c>
      <c r="C58" s="15" t="s">
        <v>358</v>
      </c>
      <c r="D58" s="14" t="s">
        <v>554</v>
      </c>
      <c r="E58" s="23">
        <v>69.15</v>
      </c>
      <c r="F58" s="14" t="s">
        <v>559</v>
      </c>
      <c r="G58" s="13">
        <v>132</v>
      </c>
      <c r="H58" s="13">
        <v>1</v>
      </c>
      <c r="I58" s="13">
        <v>1</v>
      </c>
      <c r="J58" s="13">
        <v>1</v>
      </c>
      <c r="K58" s="13">
        <f>VLOOKUP(J58,Points!$A$2:$B$202,2)</f>
        <v>28</v>
      </c>
      <c r="L58" s="13">
        <f ca="1">ROW(K58)-(ROW(F45)+MATCH(F58,OFFSET(F45,1,0,C157,1),0))+1</f>
        <v>1</v>
      </c>
      <c r="M58" s="62">
        <f>IF(D58="M",IF(C159&lt;&gt;"",IF(L58&lt;=C159,K58,0),IF(L58&gt;0,K58,0)),IF(C160&lt;&gt;"",IF(L58&lt;=C160,K58,0),IF(L58&gt;0,K58,0)))</f>
        <v>28</v>
      </c>
      <c r="N58" s="62">
        <f t="shared" si="0"/>
        <v>1</v>
      </c>
      <c r="O58" s="62">
        <f t="shared" si="1"/>
        <v>0</v>
      </c>
      <c r="P58" s="62">
        <f t="shared" si="2"/>
        <v>0</v>
      </c>
    </row>
    <row r="59" spans="1:16" ht="12.75" customHeight="1">
      <c r="A59" s="16" t="s">
        <v>92</v>
      </c>
      <c r="B59" s="15" t="s">
        <v>356</v>
      </c>
      <c r="C59" s="15" t="s">
        <v>369</v>
      </c>
      <c r="D59" s="14" t="s">
        <v>554</v>
      </c>
      <c r="E59" s="23">
        <v>79.3</v>
      </c>
      <c r="F59" s="14" t="s">
        <v>559</v>
      </c>
      <c r="G59" s="13">
        <v>125</v>
      </c>
      <c r="H59" s="13">
        <v>2</v>
      </c>
      <c r="I59" s="13">
        <v>2</v>
      </c>
      <c r="J59" s="13">
        <v>2</v>
      </c>
      <c r="K59" s="13">
        <f>VLOOKUP(J59,Points!$A$2:$B$202,2)</f>
        <v>25</v>
      </c>
      <c r="L59" s="13">
        <f ca="1">ROW(K59)-(ROW(F45)+MATCH(F59,OFFSET(F45,1,0,C157,1),0))+1</f>
        <v>2</v>
      </c>
      <c r="M59" s="62">
        <f>IF(D59="M",IF(C159&lt;&gt;"",IF(L59&lt;=C159,K59,0),IF(L59&gt;0,K59,0)),IF(C160&lt;&gt;"",IF(L59&lt;=C160,K59,0),IF(L59&gt;0,K59,0)))</f>
        <v>25</v>
      </c>
      <c r="N59" s="62">
        <f t="shared" si="0"/>
        <v>0</v>
      </c>
      <c r="O59" s="62">
        <f t="shared" si="1"/>
        <v>1</v>
      </c>
      <c r="P59" s="62">
        <f t="shared" si="2"/>
        <v>0</v>
      </c>
    </row>
    <row r="60" spans="1:16" ht="12.75" customHeight="1">
      <c r="A60" s="16" t="s">
        <v>92</v>
      </c>
      <c r="B60" s="15" t="s">
        <v>433</v>
      </c>
      <c r="C60" s="15" t="s">
        <v>180</v>
      </c>
      <c r="D60" s="14" t="s">
        <v>554</v>
      </c>
      <c r="E60" s="23">
        <v>62.6</v>
      </c>
      <c r="F60" s="14" t="s">
        <v>559</v>
      </c>
      <c r="G60" s="13">
        <v>153</v>
      </c>
      <c r="H60" s="13">
        <v>3</v>
      </c>
      <c r="I60" s="13">
        <v>3</v>
      </c>
      <c r="J60" s="13">
        <v>3</v>
      </c>
      <c r="K60" s="13">
        <f>VLOOKUP(J60,Points!$A$2:$B$202,2)</f>
        <v>23</v>
      </c>
      <c r="L60" s="13">
        <f ca="1">ROW(K60)-(ROW(F45)+MATCH(F60,OFFSET(F45,1,0,C157,1),0))+1</f>
        <v>3</v>
      </c>
      <c r="M60" s="62">
        <f>IF(D60="M",IF(C159&lt;&gt;"",IF(L60&lt;=C159,K60,0),IF(L60&gt;0,K60,0)),IF(C160&lt;&gt;"",IF(L60&lt;=C160,K60,0),IF(L60&gt;0,K60,0)))</f>
        <v>23</v>
      </c>
      <c r="N60" s="62">
        <f t="shared" si="0"/>
        <v>0</v>
      </c>
      <c r="O60" s="62">
        <f t="shared" si="1"/>
        <v>0</v>
      </c>
      <c r="P60" s="62">
        <f t="shared" si="2"/>
        <v>1</v>
      </c>
    </row>
    <row r="61" spans="1:16" ht="12.75" customHeight="1">
      <c r="A61" s="16" t="s">
        <v>92</v>
      </c>
      <c r="B61" s="15" t="s">
        <v>363</v>
      </c>
      <c r="C61" s="15" t="s">
        <v>362</v>
      </c>
      <c r="D61" s="14" t="s">
        <v>554</v>
      </c>
      <c r="E61" s="23">
        <v>70.5</v>
      </c>
      <c r="F61" s="14" t="s">
        <v>559</v>
      </c>
      <c r="G61" s="13">
        <v>108</v>
      </c>
      <c r="H61" s="13">
        <v>3</v>
      </c>
      <c r="I61" s="13">
        <v>3</v>
      </c>
      <c r="J61" s="13">
        <v>3</v>
      </c>
      <c r="K61" s="13">
        <f>VLOOKUP(J61,Points!$A$2:$B$202,2)</f>
        <v>23</v>
      </c>
      <c r="L61" s="13">
        <f ca="1">ROW(K61)-(ROW(F45)+MATCH(F61,OFFSET(F45,1,0,C157,1),0))+1</f>
        <v>4</v>
      </c>
      <c r="M61" s="62">
        <f>IF(D61="M",IF(C159&lt;&gt;"",IF(L61&lt;=C159,K61,0),IF(L61&gt;0,K61,0)),IF(C160&lt;&gt;"",IF(L61&lt;=C160,K61,0),IF(L61&gt;0,K61,0)))</f>
        <v>23</v>
      </c>
      <c r="N61" s="62">
        <f t="shared" si="0"/>
        <v>0</v>
      </c>
      <c r="O61" s="62">
        <f t="shared" si="1"/>
        <v>0</v>
      </c>
      <c r="P61" s="62">
        <f t="shared" si="2"/>
        <v>1</v>
      </c>
    </row>
    <row r="62" spans="1:16" ht="12.75" customHeight="1">
      <c r="A62" s="16" t="s">
        <v>99</v>
      </c>
      <c r="B62" s="15" t="s">
        <v>423</v>
      </c>
      <c r="C62" s="15" t="s">
        <v>422</v>
      </c>
      <c r="D62" s="14" t="s">
        <v>554</v>
      </c>
      <c r="E62" s="23">
        <v>47.85</v>
      </c>
      <c r="F62" s="14" t="s">
        <v>560</v>
      </c>
      <c r="G62" s="13">
        <v>113</v>
      </c>
      <c r="H62" s="13">
        <v>3</v>
      </c>
      <c r="I62" s="13">
        <v>3</v>
      </c>
      <c r="J62" s="13">
        <v>3</v>
      </c>
      <c r="K62" s="13">
        <f>VLOOKUP(J62,Points!$A$2:$B$202,2)</f>
        <v>23</v>
      </c>
      <c r="L62" s="13">
        <f ca="1">ROW(K62)-(ROW(F45)+MATCH(F62,OFFSET(F45,1,0,C157,1),0))+1</f>
        <v>1</v>
      </c>
      <c r="M62" s="62">
        <f>IF(D62="M",IF(C159&lt;&gt;"",IF(L62&lt;=C159,K62,0),IF(L62&gt;0,K62,0)),IF(C160&lt;&gt;"",IF(L62&lt;=C160,K62,0),IF(L62&gt;0,K62,0)))</f>
        <v>23</v>
      </c>
      <c r="N62" s="62">
        <f t="shared" si="0"/>
        <v>0</v>
      </c>
      <c r="O62" s="62">
        <f t="shared" si="1"/>
        <v>0</v>
      </c>
      <c r="P62" s="62">
        <f t="shared" si="2"/>
        <v>1</v>
      </c>
    </row>
    <row r="63" spans="1:16" ht="12.75" customHeight="1">
      <c r="A63" s="16" t="s">
        <v>99</v>
      </c>
      <c r="B63" s="15" t="s">
        <v>418</v>
      </c>
      <c r="C63" s="15" t="s">
        <v>417</v>
      </c>
      <c r="D63" s="14" t="s">
        <v>554</v>
      </c>
      <c r="E63" s="23">
        <v>94.25</v>
      </c>
      <c r="F63" s="14" t="s">
        <v>560</v>
      </c>
      <c r="G63" s="13">
        <v>146</v>
      </c>
      <c r="H63" s="13">
        <v>3</v>
      </c>
      <c r="I63" s="13">
        <v>3</v>
      </c>
      <c r="J63" s="13">
        <v>3</v>
      </c>
      <c r="K63" s="13">
        <f>VLOOKUP(J63,Points!$A$2:$B$202,2)</f>
        <v>23</v>
      </c>
      <c r="L63" s="13">
        <f ca="1">ROW(K63)-(ROW(F45)+MATCH(F63,OFFSET(F45,1,0,C157,1),0))+1</f>
        <v>2</v>
      </c>
      <c r="M63" s="62">
        <f>IF(D63="M",IF(C159&lt;&gt;"",IF(L63&lt;=C159,K63,0),IF(L63&gt;0,K63,0)),IF(C160&lt;&gt;"",IF(L63&lt;=C160,K63,0),IF(L63&gt;0,K63,0)))</f>
        <v>23</v>
      </c>
      <c r="N63" s="62">
        <f t="shared" si="0"/>
        <v>0</v>
      </c>
      <c r="O63" s="62">
        <f t="shared" si="1"/>
        <v>0</v>
      </c>
      <c r="P63" s="62">
        <f t="shared" si="2"/>
        <v>1</v>
      </c>
    </row>
    <row r="64" spans="1:16" ht="12.75" customHeight="1">
      <c r="A64" s="16" t="s">
        <v>99</v>
      </c>
      <c r="B64" s="15" t="s">
        <v>397</v>
      </c>
      <c r="C64" s="15" t="s">
        <v>396</v>
      </c>
      <c r="D64" s="14" t="s">
        <v>554</v>
      </c>
      <c r="E64" s="23">
        <v>63.1</v>
      </c>
      <c r="F64" s="14" t="s">
        <v>560</v>
      </c>
      <c r="G64" s="13">
        <v>130</v>
      </c>
      <c r="H64" s="13">
        <v>5</v>
      </c>
      <c r="I64" s="13">
        <v>5</v>
      </c>
      <c r="J64" s="13">
        <v>5</v>
      </c>
      <c r="K64" s="13">
        <f>VLOOKUP(J64,Points!$A$2:$B$202,2)</f>
        <v>21</v>
      </c>
      <c r="L64" s="13">
        <f ca="1">ROW(K64)-(ROW(F45)+MATCH(F64,OFFSET(F45,1,0,C157,1),0))+1</f>
        <v>3</v>
      </c>
      <c r="M64" s="62">
        <f>IF(D64="M",IF(C159&lt;&gt;"",IF(L64&lt;=C159,K64,0),IF(L64&gt;0,K64,0)),IF(C160&lt;&gt;"",IF(L64&lt;=C160,K64,0),IF(L64&gt;0,K64,0)))</f>
        <v>21</v>
      </c>
      <c r="N64" s="62">
        <f t="shared" si="0"/>
        <v>0</v>
      </c>
      <c r="O64" s="62">
        <f t="shared" si="1"/>
        <v>0</v>
      </c>
      <c r="P64" s="62">
        <f t="shared" si="2"/>
        <v>0</v>
      </c>
    </row>
    <row r="65" spans="1:16" ht="12.75" customHeight="1">
      <c r="A65" s="16" t="s">
        <v>48</v>
      </c>
      <c r="B65" s="15" t="s">
        <v>368</v>
      </c>
      <c r="C65" s="15" t="s">
        <v>367</v>
      </c>
      <c r="D65" s="14" t="s">
        <v>554</v>
      </c>
      <c r="E65" s="23">
        <v>80.6</v>
      </c>
      <c r="F65" s="14" t="s">
        <v>561</v>
      </c>
      <c r="G65" s="13">
        <v>128</v>
      </c>
      <c r="H65" s="13">
        <v>1</v>
      </c>
      <c r="I65" s="13">
        <v>1</v>
      </c>
      <c r="J65" s="13">
        <v>1</v>
      </c>
      <c r="K65" s="13">
        <f>VLOOKUP(J65,Points!$A$2:$B$202,2)</f>
        <v>28</v>
      </c>
      <c r="L65" s="13">
        <f ca="1">ROW(K65)-(ROW(F45)+MATCH(F65,OFFSET(F45,1,0,C157,1),0))+1</f>
        <v>1</v>
      </c>
      <c r="M65" s="62">
        <f>IF(D65="M",IF(C159&lt;&gt;"",IF(L65&lt;=C159,K65,0),IF(L65&gt;0,K65,0)),IF(C160&lt;&gt;"",IF(L65&lt;=C160,K65,0),IF(L65&gt;0,K65,0)))</f>
        <v>28</v>
      </c>
      <c r="N65" s="62">
        <f t="shared" si="0"/>
        <v>1</v>
      </c>
      <c r="O65" s="62">
        <f t="shared" si="1"/>
        <v>0</v>
      </c>
      <c r="P65" s="62">
        <f t="shared" si="2"/>
        <v>0</v>
      </c>
    </row>
    <row r="66" spans="1:16" ht="12.75" customHeight="1">
      <c r="A66" s="16" t="s">
        <v>48</v>
      </c>
      <c r="B66" s="15" t="s">
        <v>368</v>
      </c>
      <c r="C66" s="15" t="s">
        <v>367</v>
      </c>
      <c r="D66" s="14" t="s">
        <v>554</v>
      </c>
      <c r="E66" s="23">
        <v>80.6</v>
      </c>
      <c r="F66" s="14" t="s">
        <v>561</v>
      </c>
      <c r="G66" s="13">
        <v>128</v>
      </c>
      <c r="H66" s="13">
        <v>1</v>
      </c>
      <c r="I66" s="13">
        <v>1</v>
      </c>
      <c r="J66" s="13">
        <v>1</v>
      </c>
      <c r="K66" s="13">
        <f>VLOOKUP(J66,Points!$A$2:$B$202,2)</f>
        <v>28</v>
      </c>
      <c r="L66" s="13">
        <f ca="1">ROW(K66)-(ROW(F45)+MATCH(F66,OFFSET(F45,1,0,C157,1),0))+1</f>
        <v>2</v>
      </c>
      <c r="M66" s="62">
        <f>IF(D66="M",IF(C159&lt;&gt;"",IF(L66&lt;=C159,K66,0),IF(L66&gt;0,K66,0)),IF(C160&lt;&gt;"",IF(L66&lt;=C160,K66,0),IF(L66&gt;0,K66,0)))</f>
        <v>28</v>
      </c>
      <c r="N66" s="62">
        <f t="shared" si="0"/>
        <v>1</v>
      </c>
      <c r="O66" s="62">
        <f t="shared" si="1"/>
        <v>0</v>
      </c>
      <c r="P66" s="62">
        <f t="shared" si="2"/>
        <v>0</v>
      </c>
    </row>
    <row r="67" spans="1:16" ht="12.75" customHeight="1">
      <c r="A67" s="16" t="s">
        <v>48</v>
      </c>
      <c r="B67" s="15" t="s">
        <v>383</v>
      </c>
      <c r="C67" s="15" t="s">
        <v>382</v>
      </c>
      <c r="D67" s="14" t="s">
        <v>554</v>
      </c>
      <c r="E67" s="23">
        <v>54.05</v>
      </c>
      <c r="F67" s="14" t="s">
        <v>561</v>
      </c>
      <c r="G67" s="13">
        <v>112</v>
      </c>
      <c r="H67" s="13">
        <v>4</v>
      </c>
      <c r="I67" s="13">
        <v>4</v>
      </c>
      <c r="J67" s="13">
        <v>4</v>
      </c>
      <c r="K67" s="13">
        <f>VLOOKUP(J67,Points!$A$2:$B$202,2)</f>
        <v>22</v>
      </c>
      <c r="L67" s="13">
        <f ca="1">ROW(K67)-(ROW(F45)+MATCH(F67,OFFSET(F45,1,0,C157,1),0))+1</f>
        <v>3</v>
      </c>
      <c r="M67" s="62">
        <f>IF(D67="M",IF(C159&lt;&gt;"",IF(L67&lt;=C159,K67,0),IF(L67&gt;0,K67,0)),IF(C160&lt;&gt;"",IF(L67&lt;=C160,K67,0),IF(L67&gt;0,K67,0)))</f>
        <v>22</v>
      </c>
      <c r="N67" s="62">
        <f t="shared" si="0"/>
        <v>0</v>
      </c>
      <c r="O67" s="62">
        <f t="shared" si="1"/>
        <v>0</v>
      </c>
      <c r="P67" s="62">
        <f t="shared" si="2"/>
        <v>0</v>
      </c>
    </row>
    <row r="68" spans="1:16" ht="12.75" customHeight="1">
      <c r="A68" s="16" t="s">
        <v>22</v>
      </c>
      <c r="B68" s="15" t="s">
        <v>349</v>
      </c>
      <c r="C68" s="15" t="s">
        <v>348</v>
      </c>
      <c r="D68" s="14" t="s">
        <v>554</v>
      </c>
      <c r="E68" s="23">
        <v>62.35</v>
      </c>
      <c r="F68" s="14" t="s">
        <v>562</v>
      </c>
      <c r="G68" s="13">
        <v>162</v>
      </c>
      <c r="H68" s="13">
        <v>1</v>
      </c>
      <c r="I68" s="13">
        <v>1</v>
      </c>
      <c r="J68" s="13">
        <v>1</v>
      </c>
      <c r="K68" s="13">
        <f>VLOOKUP(J68,Points!$A$2:$B$202,2)</f>
        <v>28</v>
      </c>
      <c r="L68" s="13">
        <f ca="1">ROW(K68)-(ROW(F45)+MATCH(F68,OFFSET(F45,1,0,C157,1),0))+1</f>
        <v>1</v>
      </c>
      <c r="M68" s="62">
        <f>IF(D68="M",IF(C159&lt;&gt;"",IF(L68&lt;=C159,K68,0),IF(L68&gt;0,K68,0)),IF(C160&lt;&gt;"",IF(L68&lt;=C160,K68,0),IF(L68&gt;0,K68,0)))</f>
        <v>28</v>
      </c>
      <c r="N68" s="62">
        <f t="shared" si="0"/>
        <v>1</v>
      </c>
      <c r="O68" s="62">
        <f t="shared" si="1"/>
        <v>0</v>
      </c>
      <c r="P68" s="62">
        <f t="shared" si="2"/>
        <v>0</v>
      </c>
    </row>
    <row r="69" spans="1:16" ht="12.75" customHeight="1">
      <c r="A69" s="16" t="s">
        <v>22</v>
      </c>
      <c r="B69" s="15" t="s">
        <v>349</v>
      </c>
      <c r="C69" s="15" t="s">
        <v>348</v>
      </c>
      <c r="D69" s="14" t="s">
        <v>554</v>
      </c>
      <c r="E69" s="23">
        <v>62.35</v>
      </c>
      <c r="F69" s="14" t="s">
        <v>562</v>
      </c>
      <c r="G69" s="13">
        <v>162</v>
      </c>
      <c r="H69" s="13">
        <v>2</v>
      </c>
      <c r="I69" s="13">
        <v>2</v>
      </c>
      <c r="J69" s="13">
        <v>2</v>
      </c>
      <c r="K69" s="13">
        <f>VLOOKUP(J69,Points!$A$2:$B$202,2)</f>
        <v>25</v>
      </c>
      <c r="L69" s="13">
        <f ca="1">ROW(K69)-(ROW(F45)+MATCH(F69,OFFSET(F45,1,0,C157,1),0))+1</f>
        <v>2</v>
      </c>
      <c r="M69" s="62">
        <f>IF(D69="M",IF(C159&lt;&gt;"",IF(L69&lt;=C159,K69,0),IF(L69&gt;0,K69,0)),IF(C160&lt;&gt;"",IF(L69&lt;=C160,K69,0),IF(L69&gt;0,K69,0)))</f>
        <v>25</v>
      </c>
      <c r="N69" s="62">
        <f t="shared" si="0"/>
        <v>0</v>
      </c>
      <c r="O69" s="62">
        <f t="shared" si="1"/>
        <v>1</v>
      </c>
      <c r="P69" s="62">
        <f t="shared" si="2"/>
        <v>0</v>
      </c>
    </row>
    <row r="70" spans="1:16" ht="12.75" customHeight="1">
      <c r="A70" s="16" t="s">
        <v>22</v>
      </c>
      <c r="B70" s="15" t="s">
        <v>349</v>
      </c>
      <c r="C70" s="15" t="s">
        <v>348</v>
      </c>
      <c r="D70" s="14" t="s">
        <v>554</v>
      </c>
      <c r="E70" s="23">
        <v>62.35</v>
      </c>
      <c r="F70" s="14" t="s">
        <v>562</v>
      </c>
      <c r="G70" s="13">
        <v>162</v>
      </c>
      <c r="H70" s="13">
        <v>2</v>
      </c>
      <c r="I70" s="13">
        <v>2</v>
      </c>
      <c r="J70" s="13">
        <v>2</v>
      </c>
      <c r="K70" s="13">
        <f>VLOOKUP(J70,Points!$A$2:$B$202,2)</f>
        <v>25</v>
      </c>
      <c r="L70" s="13">
        <f ca="1">ROW(K70)-(ROW(F45)+MATCH(F70,OFFSET(F45,1,0,C157,1),0))+1</f>
        <v>3</v>
      </c>
      <c r="M70" s="62">
        <f>IF(D70="M",IF(C159&lt;&gt;"",IF(L70&lt;=C159,K70,0),IF(L70&gt;0,K70,0)),IF(C160&lt;&gt;"",IF(L70&lt;=C160,K70,0),IF(L70&gt;0,K70,0)))</f>
        <v>25</v>
      </c>
      <c r="N70" s="62">
        <f t="shared" si="0"/>
        <v>0</v>
      </c>
      <c r="O70" s="62">
        <f t="shared" si="1"/>
        <v>1</v>
      </c>
      <c r="P70" s="62">
        <f t="shared" si="2"/>
        <v>0</v>
      </c>
    </row>
    <row r="71" spans="1:16" ht="12.75" customHeight="1">
      <c r="A71" s="16" t="s">
        <v>22</v>
      </c>
      <c r="B71" s="15" t="s">
        <v>361</v>
      </c>
      <c r="C71" s="15" t="s">
        <v>360</v>
      </c>
      <c r="D71" s="14" t="s">
        <v>554</v>
      </c>
      <c r="E71" s="23">
        <v>67.8</v>
      </c>
      <c r="F71" s="14" t="s">
        <v>562</v>
      </c>
      <c r="G71" s="13">
        <v>122</v>
      </c>
      <c r="H71" s="13">
        <v>2</v>
      </c>
      <c r="I71" s="13">
        <v>2</v>
      </c>
      <c r="J71" s="13">
        <v>2</v>
      </c>
      <c r="K71" s="13">
        <f>VLOOKUP(J71,Points!$A$2:$B$202,2)</f>
        <v>25</v>
      </c>
      <c r="L71" s="13">
        <f ca="1">ROW(K71)-(ROW(F45)+MATCH(F71,OFFSET(F45,1,0,C157,1),0))+1</f>
        <v>4</v>
      </c>
      <c r="M71" s="62">
        <f>IF(D71="M",IF(C159&lt;&gt;"",IF(L71&lt;=C159,K71,0),IF(L71&gt;0,K71,0)),IF(C160&lt;&gt;"",IF(L71&lt;=C160,K71,0),IF(L71&gt;0,K71,0)))</f>
        <v>25</v>
      </c>
      <c r="N71" s="62">
        <f t="shared" si="0"/>
        <v>0</v>
      </c>
      <c r="O71" s="62">
        <f t="shared" si="1"/>
        <v>1</v>
      </c>
      <c r="P71" s="62">
        <f t="shared" si="2"/>
        <v>0</v>
      </c>
    </row>
    <row r="72" spans="1:16" ht="12.75" customHeight="1">
      <c r="A72" s="16" t="s">
        <v>22</v>
      </c>
      <c r="B72" s="15" t="s">
        <v>401</v>
      </c>
      <c r="C72" s="15" t="s">
        <v>400</v>
      </c>
      <c r="D72" s="14" t="s">
        <v>554</v>
      </c>
      <c r="E72" s="23">
        <v>60.9</v>
      </c>
      <c r="F72" s="14" t="s">
        <v>562</v>
      </c>
      <c r="G72" s="13">
        <v>110</v>
      </c>
      <c r="H72" s="13">
        <v>7</v>
      </c>
      <c r="I72" s="13">
        <v>7</v>
      </c>
      <c r="J72" s="13">
        <v>7</v>
      </c>
      <c r="K72" s="13">
        <f>VLOOKUP(J72,Points!$A$2:$B$202,2)</f>
        <v>19</v>
      </c>
      <c r="L72" s="13">
        <f ca="1">ROW(K72)-(ROW(F45)+MATCH(F72,OFFSET(F45,1,0,C157,1),0))+1</f>
        <v>5</v>
      </c>
      <c r="M72" s="62">
        <f>IF(D72="M",IF(C159&lt;&gt;"",IF(L72&lt;=C159,K72,0),IF(L72&gt;0,K72,0)),IF(C160&lt;&gt;"",IF(L72&lt;=C160,K72,0),IF(L72&gt;0,K72,0)))</f>
        <v>19</v>
      </c>
      <c r="N72" s="62">
        <f t="shared" si="0"/>
        <v>0</v>
      </c>
      <c r="O72" s="62">
        <f t="shared" si="1"/>
        <v>0</v>
      </c>
      <c r="P72" s="62">
        <f t="shared" si="2"/>
        <v>0</v>
      </c>
    </row>
    <row r="73" spans="1:16" ht="12.75" customHeight="1">
      <c r="A73" s="16" t="s">
        <v>96</v>
      </c>
      <c r="B73" s="15" t="s">
        <v>471</v>
      </c>
      <c r="C73" s="15" t="s">
        <v>228</v>
      </c>
      <c r="D73" s="14" t="s">
        <v>554</v>
      </c>
      <c r="E73" s="23">
        <v>63.6</v>
      </c>
      <c r="F73" s="14" t="s">
        <v>563</v>
      </c>
      <c r="G73" s="13">
        <v>196</v>
      </c>
      <c r="H73" s="13">
        <v>3</v>
      </c>
      <c r="I73" s="13">
        <v>1</v>
      </c>
      <c r="J73" s="13">
        <v>2</v>
      </c>
      <c r="K73" s="13">
        <f>VLOOKUP(J73,Points!$A$2:$B$202,2)</f>
        <v>25</v>
      </c>
      <c r="L73" s="13">
        <f ca="1">ROW(K73)-(ROW(F45)+MATCH(F73,OFFSET(F45,1,0,C157,1),0))+1</f>
        <v>1</v>
      </c>
      <c r="M73" s="62">
        <f>IF(D73="M",IF(C159&lt;&gt;"",IF(L73&lt;=C159,K73,0),IF(L73&gt;0,K73,0)),IF(C160&lt;&gt;"",IF(L73&lt;=C160,K73,0),IF(L73&gt;0,K73,0)))</f>
        <v>25</v>
      </c>
      <c r="N73" s="62">
        <f t="shared" si="0"/>
        <v>0</v>
      </c>
      <c r="O73" s="62">
        <f t="shared" si="1"/>
        <v>1</v>
      </c>
      <c r="P73" s="62">
        <f t="shared" si="2"/>
        <v>0</v>
      </c>
    </row>
    <row r="74" spans="1:16" ht="12.75" customHeight="1">
      <c r="A74" s="16" t="s">
        <v>96</v>
      </c>
      <c r="B74" s="15" t="s">
        <v>475</v>
      </c>
      <c r="C74" s="15" t="s">
        <v>474</v>
      </c>
      <c r="D74" s="14" t="s">
        <v>554</v>
      </c>
      <c r="E74" s="23">
        <v>63</v>
      </c>
      <c r="F74" s="14" t="s">
        <v>563</v>
      </c>
      <c r="G74" s="13">
        <v>156</v>
      </c>
      <c r="H74" s="13">
        <v>5</v>
      </c>
      <c r="I74" s="13">
        <v>5</v>
      </c>
      <c r="J74" s="13">
        <v>5</v>
      </c>
      <c r="K74" s="13">
        <f>VLOOKUP(J74,Points!$A$2:$B$202,2)</f>
        <v>21</v>
      </c>
      <c r="L74" s="13">
        <f ca="1">ROW(K74)-(ROW(F45)+MATCH(F74,OFFSET(F45,1,0,C157,1),0))+1</f>
        <v>2</v>
      </c>
      <c r="M74" s="62">
        <f>IF(D74="M",IF(C159&lt;&gt;"",IF(L74&lt;=C159,K74,0),IF(L74&gt;0,K74,0)),IF(C160&lt;&gt;"",IF(L74&lt;=C160,K74,0),IF(L74&gt;0,K74,0)))</f>
        <v>21</v>
      </c>
      <c r="N74" s="62">
        <f t="shared" si="0"/>
        <v>0</v>
      </c>
      <c r="O74" s="62">
        <f t="shared" si="1"/>
        <v>0</v>
      </c>
      <c r="P74" s="62">
        <f t="shared" si="2"/>
        <v>0</v>
      </c>
    </row>
    <row r="75" spans="1:16" ht="12.75" customHeight="1">
      <c r="A75" s="16" t="s">
        <v>145</v>
      </c>
      <c r="B75" s="15" t="s">
        <v>455</v>
      </c>
      <c r="C75" s="15" t="s">
        <v>454</v>
      </c>
      <c r="D75" s="14" t="s">
        <v>554</v>
      </c>
      <c r="E75" s="23">
        <v>53.85</v>
      </c>
      <c r="F75" s="14" t="s">
        <v>564</v>
      </c>
      <c r="G75" s="13">
        <v>144</v>
      </c>
      <c r="H75" s="13">
        <v>2</v>
      </c>
      <c r="I75" s="13">
        <v>5</v>
      </c>
      <c r="J75" s="13">
        <v>5</v>
      </c>
      <c r="K75" s="13">
        <f>VLOOKUP(J75,Points!$A$2:$B$202,2)</f>
        <v>21</v>
      </c>
      <c r="L75" s="13">
        <f ca="1">ROW(K75)-(ROW(F45)+MATCH(F75,OFFSET(F45,1,0,C157,1),0))+1</f>
        <v>1</v>
      </c>
      <c r="M75" s="62">
        <f>IF(D75="M",IF(C159&lt;&gt;"",IF(L75&lt;=C159,K75,0),IF(L75&gt;0,K75,0)),IF(C160&lt;&gt;"",IF(L75&lt;=C160,K75,0),IF(L75&gt;0,K75,0)))</f>
        <v>21</v>
      </c>
      <c r="N75" s="62">
        <f t="shared" si="0"/>
        <v>0</v>
      </c>
      <c r="O75" s="62">
        <f t="shared" si="1"/>
        <v>0</v>
      </c>
      <c r="P75" s="62">
        <f t="shared" si="2"/>
        <v>0</v>
      </c>
    </row>
    <row r="76" spans="1:16" ht="12.75" customHeight="1">
      <c r="A76" s="16" t="s">
        <v>178</v>
      </c>
      <c r="B76" s="15" t="s">
        <v>416</v>
      </c>
      <c r="C76" s="15" t="s">
        <v>415</v>
      </c>
      <c r="D76" s="14" t="s">
        <v>554</v>
      </c>
      <c r="E76" s="23">
        <v>95.4</v>
      </c>
      <c r="F76" s="14" t="s">
        <v>565</v>
      </c>
      <c r="G76" s="13">
        <v>155</v>
      </c>
      <c r="H76" s="13">
        <v>2</v>
      </c>
      <c r="I76" s="13">
        <v>2</v>
      </c>
      <c r="J76" s="13">
        <v>2</v>
      </c>
      <c r="K76" s="13">
        <f>VLOOKUP(J76,Points!$A$2:$B$202,2)</f>
        <v>25</v>
      </c>
      <c r="L76" s="13">
        <f ca="1">ROW(K76)-(ROW(F45)+MATCH(F76,OFFSET(F45,1,0,C157,1),0))+1</f>
        <v>1</v>
      </c>
      <c r="M76" s="62">
        <f>IF(D76="M",IF(C159&lt;&gt;"",IF(L76&lt;=C159,K76,0),IF(L76&gt;0,K76,0)),IF(C160&lt;&gt;"",IF(L76&lt;=C160,K76,0),IF(L76&gt;0,K76,0)))</f>
        <v>25</v>
      </c>
      <c r="N76" s="62">
        <f t="shared" si="0"/>
        <v>0</v>
      </c>
      <c r="O76" s="62">
        <f t="shared" si="1"/>
        <v>1</v>
      </c>
      <c r="P76" s="62">
        <f t="shared" si="2"/>
        <v>0</v>
      </c>
    </row>
    <row r="77" spans="1:16" ht="12.75" customHeight="1">
      <c r="A77" s="16" t="s">
        <v>120</v>
      </c>
      <c r="B77" s="15" t="s">
        <v>449</v>
      </c>
      <c r="C77" s="15" t="s">
        <v>448</v>
      </c>
      <c r="D77" s="14" t="s">
        <v>554</v>
      </c>
      <c r="E77" s="23">
        <v>48.8</v>
      </c>
      <c r="F77" s="14" t="s">
        <v>566</v>
      </c>
      <c r="G77" s="13">
        <v>164</v>
      </c>
      <c r="H77" s="13">
        <v>1</v>
      </c>
      <c r="I77" s="13">
        <v>1</v>
      </c>
      <c r="J77" s="13">
        <v>1</v>
      </c>
      <c r="K77" s="13">
        <f>VLOOKUP(J77,Points!$A$2:$B$202,2)</f>
        <v>28</v>
      </c>
      <c r="L77" s="13">
        <f ca="1">ROW(K77)-(ROW(F45)+MATCH(F77,OFFSET(F45,1,0,C157,1),0))+1</f>
        <v>1</v>
      </c>
      <c r="M77" s="62">
        <f>IF(D77="M",IF(C159&lt;&gt;"",IF(L77&lt;=C159,K77,0),IF(L77&gt;0,K77,0)),IF(C160&lt;&gt;"",IF(L77&lt;=C160,K77,0),IF(L77&gt;0,K77,0)))</f>
        <v>28</v>
      </c>
      <c r="N77" s="62">
        <f t="shared" si="0"/>
        <v>1</v>
      </c>
      <c r="O77" s="62">
        <f t="shared" si="1"/>
        <v>0</v>
      </c>
      <c r="P77" s="62">
        <f t="shared" si="2"/>
        <v>0</v>
      </c>
    </row>
    <row r="78" spans="1:16" ht="12.75" customHeight="1">
      <c r="A78" s="16" t="s">
        <v>120</v>
      </c>
      <c r="B78" s="15" t="s">
        <v>404</v>
      </c>
      <c r="C78" s="15" t="s">
        <v>403</v>
      </c>
      <c r="D78" s="14" t="s">
        <v>554</v>
      </c>
      <c r="E78" s="23">
        <v>70.2</v>
      </c>
      <c r="F78" s="14" t="s">
        <v>566</v>
      </c>
      <c r="G78" s="13">
        <v>163</v>
      </c>
      <c r="H78" s="13">
        <v>1</v>
      </c>
      <c r="I78" s="13">
        <v>1</v>
      </c>
      <c r="J78" s="13">
        <v>1</v>
      </c>
      <c r="K78" s="13">
        <f>VLOOKUP(J78,Points!$A$2:$B$202,2)</f>
        <v>28</v>
      </c>
      <c r="L78" s="13">
        <f ca="1">ROW(K78)-(ROW(F45)+MATCH(F78,OFFSET(F45,1,0,C157,1),0))+1</f>
        <v>2</v>
      </c>
      <c r="M78" s="62">
        <f>IF(D78="M",IF(C159&lt;&gt;"",IF(L78&lt;=C159,K78,0),IF(L78&gt;0,K78,0)),IF(C160&lt;&gt;"",IF(L78&lt;=C160,K78,0),IF(L78&gt;0,K78,0)))</f>
        <v>28</v>
      </c>
      <c r="N78" s="62">
        <f aca="true" t="shared" si="3" ref="N78:N109">COUNTIF(J78:J78,1)</f>
        <v>1</v>
      </c>
      <c r="O78" s="62">
        <f aca="true" t="shared" si="4" ref="O78:O109">COUNTIF(J78:J78,2)</f>
        <v>0</v>
      </c>
      <c r="P78" s="62">
        <f aca="true" t="shared" si="5" ref="P78:P109">COUNTIF(J78:J78,3)</f>
        <v>0</v>
      </c>
    </row>
    <row r="79" spans="1:16" ht="12.75" customHeight="1">
      <c r="A79" s="16" t="s">
        <v>120</v>
      </c>
      <c r="B79" s="15" t="s">
        <v>431</v>
      </c>
      <c r="C79" s="15" t="s">
        <v>430</v>
      </c>
      <c r="D79" s="14" t="s">
        <v>554</v>
      </c>
      <c r="E79" s="23">
        <v>57.85</v>
      </c>
      <c r="F79" s="14" t="s">
        <v>566</v>
      </c>
      <c r="G79" s="13">
        <v>150</v>
      </c>
      <c r="H79" s="13">
        <v>3</v>
      </c>
      <c r="I79" s="13">
        <v>3</v>
      </c>
      <c r="J79" s="13">
        <v>3</v>
      </c>
      <c r="K79" s="13">
        <f>VLOOKUP(J79,Points!$A$2:$B$202,2)</f>
        <v>23</v>
      </c>
      <c r="L79" s="13">
        <f ca="1">ROW(K79)-(ROW(F45)+MATCH(F79,OFFSET(F45,1,0,C157,1),0))+1</f>
        <v>3</v>
      </c>
      <c r="M79" s="62">
        <f>IF(D79="M",IF(C159&lt;&gt;"",IF(L79&lt;=C159,K79,0),IF(L79&gt;0,K79,0)),IF(C160&lt;&gt;"",IF(L79&lt;=C160,K79,0),IF(L79&gt;0,K79,0)))</f>
        <v>23</v>
      </c>
      <c r="N79" s="62">
        <f t="shared" si="3"/>
        <v>0</v>
      </c>
      <c r="O79" s="62">
        <f t="shared" si="4"/>
        <v>0</v>
      </c>
      <c r="P79" s="62">
        <f t="shared" si="5"/>
        <v>1</v>
      </c>
    </row>
    <row r="80" spans="1:16" ht="12.75" customHeight="1">
      <c r="A80" s="16" t="s">
        <v>45</v>
      </c>
      <c r="B80" s="15" t="s">
        <v>375</v>
      </c>
      <c r="C80" s="15" t="s">
        <v>374</v>
      </c>
      <c r="D80" s="14" t="s">
        <v>554</v>
      </c>
      <c r="E80" s="23">
        <v>48.65</v>
      </c>
      <c r="F80" s="14" t="s">
        <v>567</v>
      </c>
      <c r="G80" s="13">
        <v>98</v>
      </c>
      <c r="H80" s="13">
        <v>2</v>
      </c>
      <c r="I80" s="13">
        <v>2</v>
      </c>
      <c r="J80" s="13">
        <v>2</v>
      </c>
      <c r="K80" s="13">
        <f>VLOOKUP(J80,Points!$A$2:$B$202,2)</f>
        <v>25</v>
      </c>
      <c r="L80" s="13">
        <f ca="1">ROW(K80)-(ROW(F45)+MATCH(F80,OFFSET(F45,1,0,C157,1),0))+1</f>
        <v>1</v>
      </c>
      <c r="M80" s="62">
        <f>IF(D80="M",IF(C159&lt;&gt;"",IF(L80&lt;=C159,K80,0),IF(L80&gt;0,K80,0)),IF(C160&lt;&gt;"",IF(L80&lt;=C160,K80,0),IF(L80&gt;0,K80,0)))</f>
        <v>25</v>
      </c>
      <c r="N80" s="62">
        <f t="shared" si="3"/>
        <v>0</v>
      </c>
      <c r="O80" s="62">
        <f t="shared" si="4"/>
        <v>1</v>
      </c>
      <c r="P80" s="62">
        <f t="shared" si="5"/>
        <v>0</v>
      </c>
    </row>
    <row r="81" spans="1:16" ht="12.75" customHeight="1">
      <c r="A81" s="16" t="s">
        <v>45</v>
      </c>
      <c r="B81" s="15" t="s">
        <v>324</v>
      </c>
      <c r="C81" s="15" t="s">
        <v>323</v>
      </c>
      <c r="D81" s="14" t="s">
        <v>554</v>
      </c>
      <c r="E81" s="23">
        <v>45</v>
      </c>
      <c r="F81" s="14" t="s">
        <v>567</v>
      </c>
      <c r="G81" s="13">
        <v>111</v>
      </c>
      <c r="H81" s="13">
        <v>0</v>
      </c>
      <c r="I81" s="13">
        <v>0</v>
      </c>
      <c r="J81" s="13">
        <v>0</v>
      </c>
      <c r="K81" s="13">
        <f>VLOOKUP(J81,Points!$A$2:$B$202,2)</f>
        <v>0</v>
      </c>
      <c r="L81" s="13">
        <f ca="1">ROW(K81)-(ROW(F45)+MATCH(F81,OFFSET(F45,1,0,C157,1),0))+1</f>
        <v>2</v>
      </c>
      <c r="M81" s="62">
        <f>IF(D81="M",IF(C159&lt;&gt;"",IF(L81&lt;=C159,K81,0),IF(L81&gt;0,K81,0)),IF(C160&lt;&gt;"",IF(L81&lt;=C160,K81,0),IF(L81&gt;0,K81,0)))</f>
        <v>0</v>
      </c>
      <c r="N81" s="62">
        <f t="shared" si="3"/>
        <v>0</v>
      </c>
      <c r="O81" s="62">
        <f t="shared" si="4"/>
        <v>0</v>
      </c>
      <c r="P81" s="62">
        <f t="shared" si="5"/>
        <v>0</v>
      </c>
    </row>
    <row r="82" spans="1:16" ht="12.75" customHeight="1">
      <c r="A82" s="16" t="s">
        <v>45</v>
      </c>
      <c r="B82" s="15" t="s">
        <v>324</v>
      </c>
      <c r="C82" s="15" t="s">
        <v>323</v>
      </c>
      <c r="D82" s="14" t="s">
        <v>554</v>
      </c>
      <c r="E82" s="23">
        <v>45</v>
      </c>
      <c r="F82" s="14" t="s">
        <v>567</v>
      </c>
      <c r="G82" s="13">
        <v>111</v>
      </c>
      <c r="H82" s="13">
        <v>0</v>
      </c>
      <c r="I82" s="13">
        <v>0</v>
      </c>
      <c r="J82" s="13">
        <v>0</v>
      </c>
      <c r="K82" s="13">
        <f>VLOOKUP(J82,Points!$A$2:$B$202,2)</f>
        <v>0</v>
      </c>
      <c r="L82" s="13">
        <f ca="1">ROW(K82)-(ROW(F45)+MATCH(F82,OFFSET(F45,1,0,C157,1),0))+1</f>
        <v>3</v>
      </c>
      <c r="M82" s="62">
        <f>IF(D82="M",IF(C159&lt;&gt;"",IF(L82&lt;=C159,K82,0),IF(L82&gt;0,K82,0)),IF(C160&lt;&gt;"",IF(L82&lt;=C160,K82,0),IF(L82&gt;0,K82,0)))</f>
        <v>0</v>
      </c>
      <c r="N82" s="62">
        <f t="shared" si="3"/>
        <v>0</v>
      </c>
      <c r="O82" s="62">
        <f t="shared" si="4"/>
        <v>0</v>
      </c>
      <c r="P82" s="62">
        <f t="shared" si="5"/>
        <v>0</v>
      </c>
    </row>
    <row r="83" spans="1:16" ht="12.75" customHeight="1">
      <c r="A83" s="16" t="s">
        <v>27</v>
      </c>
      <c r="B83" s="15" t="s">
        <v>411</v>
      </c>
      <c r="C83" s="15" t="s">
        <v>410</v>
      </c>
      <c r="D83" s="14" t="s">
        <v>554</v>
      </c>
      <c r="E83" s="23">
        <v>75.2</v>
      </c>
      <c r="F83" s="14" t="s">
        <v>568</v>
      </c>
      <c r="G83" s="13">
        <v>148</v>
      </c>
      <c r="H83" s="13">
        <v>1</v>
      </c>
      <c r="I83" s="13">
        <v>2</v>
      </c>
      <c r="J83" s="13">
        <v>2</v>
      </c>
      <c r="K83" s="13">
        <f>VLOOKUP(J83,Points!$A$2:$B$202,2)</f>
        <v>25</v>
      </c>
      <c r="L83" s="13">
        <f ca="1">ROW(K83)-(ROW(F45)+MATCH(F83,OFFSET(F45,1,0,C157,1),0))+1</f>
        <v>1</v>
      </c>
      <c r="M83" s="62">
        <f>IF(D83="M",IF(C159&lt;&gt;"",IF(L83&lt;=C159,K83,0),IF(L83&gt;0,K83,0)),IF(C160&lt;&gt;"",IF(L83&lt;=C160,K83,0),IF(L83&gt;0,K83,0)))</f>
        <v>25</v>
      </c>
      <c r="N83" s="62">
        <f t="shared" si="3"/>
        <v>0</v>
      </c>
      <c r="O83" s="62">
        <f t="shared" si="4"/>
        <v>1</v>
      </c>
      <c r="P83" s="62">
        <f t="shared" si="5"/>
        <v>0</v>
      </c>
    </row>
    <row r="84" spans="1:16" ht="12.75" customHeight="1">
      <c r="A84" s="16" t="s">
        <v>290</v>
      </c>
      <c r="B84" s="15" t="s">
        <v>343</v>
      </c>
      <c r="C84" s="15" t="s">
        <v>482</v>
      </c>
      <c r="D84" s="14" t="s">
        <v>554</v>
      </c>
      <c r="E84" s="23">
        <v>65.05</v>
      </c>
      <c r="F84" s="14" t="s">
        <v>569</v>
      </c>
      <c r="G84" s="13">
        <v>143</v>
      </c>
      <c r="H84" s="13">
        <v>3</v>
      </c>
      <c r="I84" s="13">
        <v>3</v>
      </c>
      <c r="J84" s="13">
        <v>3</v>
      </c>
      <c r="K84" s="13">
        <f>VLOOKUP(J84,Points!$A$2:$B$202,2)</f>
        <v>23</v>
      </c>
      <c r="L84" s="13">
        <f ca="1">ROW(K84)-(ROW(F45)+MATCH(F84,OFFSET(F45,1,0,C157,1),0))+1</f>
        <v>1</v>
      </c>
      <c r="M84" s="62">
        <f>IF(D84="M",IF(C159&lt;&gt;"",IF(L84&lt;=C159,K84,0),IF(L84&gt;0,K84,0)),IF(C160&lt;&gt;"",IF(L84&lt;=C160,K84,0),IF(L84&gt;0,K84,0)))</f>
        <v>23</v>
      </c>
      <c r="N84" s="62">
        <f t="shared" si="3"/>
        <v>0</v>
      </c>
      <c r="O84" s="62">
        <f t="shared" si="4"/>
        <v>0</v>
      </c>
      <c r="P84" s="62">
        <f t="shared" si="5"/>
        <v>1</v>
      </c>
    </row>
    <row r="85" spans="1:16" ht="12.75" customHeight="1">
      <c r="A85" s="16" t="s">
        <v>290</v>
      </c>
      <c r="B85" s="15" t="s">
        <v>484</v>
      </c>
      <c r="C85" s="15" t="s">
        <v>483</v>
      </c>
      <c r="D85" s="14" t="s">
        <v>554</v>
      </c>
      <c r="E85" s="23">
        <v>65.85</v>
      </c>
      <c r="F85" s="14" t="s">
        <v>569</v>
      </c>
      <c r="G85" s="13">
        <v>128</v>
      </c>
      <c r="H85" s="13">
        <v>4</v>
      </c>
      <c r="I85" s="13">
        <v>4</v>
      </c>
      <c r="J85" s="13">
        <v>4</v>
      </c>
      <c r="K85" s="13">
        <f>VLOOKUP(J85,Points!$A$2:$B$202,2)</f>
        <v>22</v>
      </c>
      <c r="L85" s="13">
        <f ca="1">ROW(K85)-(ROW(F45)+MATCH(F85,OFFSET(F45,1,0,C157,1),0))+1</f>
        <v>2</v>
      </c>
      <c r="M85" s="62">
        <f>IF(D85="M",IF(C159&lt;&gt;"",IF(L85&lt;=C159,K85,0),IF(L85&gt;0,K85,0)),IF(C160&lt;&gt;"",IF(L85&lt;=C160,K85,0),IF(L85&gt;0,K85,0)))</f>
        <v>22</v>
      </c>
      <c r="N85" s="62">
        <f t="shared" si="3"/>
        <v>0</v>
      </c>
      <c r="O85" s="62">
        <f t="shared" si="4"/>
        <v>0</v>
      </c>
      <c r="P85" s="62">
        <f t="shared" si="5"/>
        <v>0</v>
      </c>
    </row>
    <row r="86" spans="1:16" ht="12.75" customHeight="1">
      <c r="A86" s="16" t="s">
        <v>290</v>
      </c>
      <c r="B86" s="15" t="s">
        <v>466</v>
      </c>
      <c r="C86" s="15" t="s">
        <v>435</v>
      </c>
      <c r="D86" s="14" t="s">
        <v>554</v>
      </c>
      <c r="E86" s="23">
        <v>58.9</v>
      </c>
      <c r="F86" s="14" t="s">
        <v>569</v>
      </c>
      <c r="G86" s="13">
        <v>0</v>
      </c>
      <c r="H86" s="13">
        <v>6</v>
      </c>
      <c r="I86" s="13">
        <v>0</v>
      </c>
      <c r="J86" s="13">
        <v>0</v>
      </c>
      <c r="K86" s="13">
        <f>VLOOKUP(J86,Points!$A$2:$B$202,2)</f>
        <v>0</v>
      </c>
      <c r="L86" s="13">
        <f ca="1">ROW(K86)-(ROW(F45)+MATCH(F86,OFFSET(F45,1,0,C157,1),0))+1</f>
        <v>3</v>
      </c>
      <c r="M86" s="62">
        <f>IF(D86="M",IF(C159&lt;&gt;"",IF(L86&lt;=C159,K86,0),IF(L86&gt;0,K86,0)),IF(C160&lt;&gt;"",IF(L86&lt;=C160,K86,0),IF(L86&gt;0,K86,0)))</f>
        <v>0</v>
      </c>
      <c r="N86" s="62">
        <f t="shared" si="3"/>
        <v>0</v>
      </c>
      <c r="O86" s="62">
        <f t="shared" si="4"/>
        <v>0</v>
      </c>
      <c r="P86" s="62">
        <f t="shared" si="5"/>
        <v>0</v>
      </c>
    </row>
    <row r="87" spans="1:16" ht="12.75" customHeight="1">
      <c r="A87" s="16" t="s">
        <v>115</v>
      </c>
      <c r="B87" s="15" t="s">
        <v>361</v>
      </c>
      <c r="C87" s="15" t="s">
        <v>453</v>
      </c>
      <c r="D87" s="14" t="s">
        <v>554</v>
      </c>
      <c r="E87" s="23">
        <v>54.3</v>
      </c>
      <c r="F87" s="14" t="s">
        <v>570</v>
      </c>
      <c r="G87" s="13">
        <v>174</v>
      </c>
      <c r="H87" s="13">
        <v>1</v>
      </c>
      <c r="I87" s="13">
        <v>1</v>
      </c>
      <c r="J87" s="13">
        <v>1</v>
      </c>
      <c r="K87" s="13">
        <f>VLOOKUP(J87,Points!$A$2:$B$202,2)</f>
        <v>28</v>
      </c>
      <c r="L87" s="13">
        <f ca="1">ROW(K87)-(ROW(F45)+MATCH(F87,OFFSET(F45,1,0,C157,1),0))+1</f>
        <v>1</v>
      </c>
      <c r="M87" s="62">
        <f>IF(D87="M",IF(C159&lt;&gt;"",IF(L87&lt;=C159,K87,0),IF(L87&gt;0,K87,0)),IF(C160&lt;&gt;"",IF(L87&lt;=C160,K87,0),IF(L87&gt;0,K87,0)))</f>
        <v>28</v>
      </c>
      <c r="N87" s="62">
        <f t="shared" si="3"/>
        <v>1</v>
      </c>
      <c r="O87" s="62">
        <f t="shared" si="4"/>
        <v>0</v>
      </c>
      <c r="P87" s="62">
        <f t="shared" si="5"/>
        <v>0</v>
      </c>
    </row>
    <row r="88" spans="1:16" ht="12.75" customHeight="1">
      <c r="A88" s="16" t="s">
        <v>115</v>
      </c>
      <c r="B88" s="15" t="s">
        <v>343</v>
      </c>
      <c r="C88" s="15" t="s">
        <v>435</v>
      </c>
      <c r="D88" s="14" t="s">
        <v>554</v>
      </c>
      <c r="E88" s="23">
        <v>65.9</v>
      </c>
      <c r="F88" s="14" t="s">
        <v>570</v>
      </c>
      <c r="G88" s="13">
        <v>197</v>
      </c>
      <c r="H88" s="13">
        <v>1</v>
      </c>
      <c r="I88" s="13">
        <v>1</v>
      </c>
      <c r="J88" s="13">
        <v>1</v>
      </c>
      <c r="K88" s="13">
        <f>VLOOKUP(J88,Points!$A$2:$B$202,2)</f>
        <v>28</v>
      </c>
      <c r="L88" s="13">
        <f ca="1">ROW(K88)-(ROW(F45)+MATCH(F88,OFFSET(F45,1,0,C157,1),0))+1</f>
        <v>2</v>
      </c>
      <c r="M88" s="62">
        <f>IF(D88="M",IF(C159&lt;&gt;"",IF(L88&lt;=C159,K88,0),IF(L88&gt;0,K88,0)),IF(C160&lt;&gt;"",IF(L88&lt;=C160,K88,0),IF(L88&gt;0,K88,0)))</f>
        <v>28</v>
      </c>
      <c r="N88" s="62">
        <f t="shared" si="3"/>
        <v>1</v>
      </c>
      <c r="O88" s="62">
        <f t="shared" si="4"/>
        <v>0</v>
      </c>
      <c r="P88" s="62">
        <f t="shared" si="5"/>
        <v>0</v>
      </c>
    </row>
    <row r="89" spans="1:16" ht="12.75" customHeight="1">
      <c r="A89" s="16" t="s">
        <v>115</v>
      </c>
      <c r="B89" s="15" t="s">
        <v>388</v>
      </c>
      <c r="C89" s="15" t="s">
        <v>387</v>
      </c>
      <c r="D89" s="14" t="s">
        <v>554</v>
      </c>
      <c r="E89" s="23">
        <v>58.35</v>
      </c>
      <c r="F89" s="14" t="s">
        <v>570</v>
      </c>
      <c r="G89" s="13">
        <v>156</v>
      </c>
      <c r="H89" s="13">
        <v>2</v>
      </c>
      <c r="I89" s="13">
        <v>2</v>
      </c>
      <c r="J89" s="13">
        <v>2</v>
      </c>
      <c r="K89" s="13">
        <f>VLOOKUP(J89,Points!$A$2:$B$202,2)</f>
        <v>25</v>
      </c>
      <c r="L89" s="13">
        <f ca="1">ROW(K89)-(ROW(F45)+MATCH(F89,OFFSET(F45,1,0,C157,1),0))+1</f>
        <v>3</v>
      </c>
      <c r="M89" s="62">
        <f>IF(D89="M",IF(C159&lt;&gt;"",IF(L89&lt;=C159,K89,0),IF(L89&gt;0,K89,0)),IF(C160&lt;&gt;"",IF(L89&lt;=C160,K89,0),IF(L89&gt;0,K89,0)))</f>
        <v>25</v>
      </c>
      <c r="N89" s="62">
        <f t="shared" si="3"/>
        <v>0</v>
      </c>
      <c r="O89" s="62">
        <f t="shared" si="4"/>
        <v>1</v>
      </c>
      <c r="P89" s="62">
        <f t="shared" si="5"/>
        <v>0</v>
      </c>
    </row>
    <row r="90" spans="1:16" ht="12.75" customHeight="1">
      <c r="A90" s="16" t="s">
        <v>115</v>
      </c>
      <c r="B90" s="15" t="s">
        <v>427</v>
      </c>
      <c r="C90" s="15" t="s">
        <v>355</v>
      </c>
      <c r="D90" s="14" t="s">
        <v>554</v>
      </c>
      <c r="E90" s="23">
        <v>52.8</v>
      </c>
      <c r="F90" s="14" t="s">
        <v>570</v>
      </c>
      <c r="G90" s="13">
        <v>151</v>
      </c>
      <c r="H90" s="13">
        <v>3</v>
      </c>
      <c r="I90" s="13">
        <v>4</v>
      </c>
      <c r="J90" s="13">
        <v>3</v>
      </c>
      <c r="K90" s="13">
        <f>VLOOKUP(J90,Points!$A$2:$B$202,2)</f>
        <v>23</v>
      </c>
      <c r="L90" s="13">
        <f ca="1">ROW(K90)-(ROW(F45)+MATCH(F90,OFFSET(F45,1,0,C157,1),0))+1</f>
        <v>4</v>
      </c>
      <c r="M90" s="62">
        <f>IF(D90="M",IF(C159&lt;&gt;"",IF(L90&lt;=C159,K90,0),IF(L90&gt;0,K90,0)),IF(C160&lt;&gt;"",IF(L90&lt;=C160,K90,0),IF(L90&gt;0,K90,0)))</f>
        <v>23</v>
      </c>
      <c r="N90" s="62">
        <f t="shared" si="3"/>
        <v>0</v>
      </c>
      <c r="O90" s="62">
        <f t="shared" si="4"/>
        <v>0</v>
      </c>
      <c r="P90" s="62">
        <f t="shared" si="5"/>
        <v>1</v>
      </c>
    </row>
    <row r="91" spans="1:16" ht="12.75" customHeight="1">
      <c r="A91" s="16" t="s">
        <v>115</v>
      </c>
      <c r="B91" s="15" t="s">
        <v>356</v>
      </c>
      <c r="C91" s="15" t="s">
        <v>355</v>
      </c>
      <c r="D91" s="14" t="s">
        <v>554</v>
      </c>
      <c r="E91" s="23">
        <v>62.5</v>
      </c>
      <c r="F91" s="14" t="s">
        <v>570</v>
      </c>
      <c r="G91" s="13">
        <v>0</v>
      </c>
      <c r="H91" s="13">
        <v>0</v>
      </c>
      <c r="I91" s="13">
        <v>0</v>
      </c>
      <c r="J91" s="13">
        <v>0</v>
      </c>
      <c r="K91" s="13">
        <f>VLOOKUP(J91,Points!$A$2:$B$202,2)</f>
        <v>0</v>
      </c>
      <c r="L91" s="13">
        <f ca="1">ROW(K91)-(ROW(F45)+MATCH(F91,OFFSET(F45,1,0,C157,1),0))+1</f>
        <v>5</v>
      </c>
      <c r="M91" s="62">
        <f>IF(D91="M",IF(C159&lt;&gt;"",IF(L91&lt;=C159,K91,0),IF(L91&gt;0,K91,0)),IF(C160&lt;&gt;"",IF(L91&lt;=C160,K91,0),IF(L91&gt;0,K91,0)))</f>
        <v>0</v>
      </c>
      <c r="N91" s="62">
        <f t="shared" si="3"/>
        <v>0</v>
      </c>
      <c r="O91" s="62">
        <f t="shared" si="4"/>
        <v>0</v>
      </c>
      <c r="P91" s="62">
        <f t="shared" si="5"/>
        <v>0</v>
      </c>
    </row>
    <row r="92" spans="1:16" ht="12.75" customHeight="1">
      <c r="A92" s="16" t="s">
        <v>83</v>
      </c>
      <c r="B92" s="15" t="s">
        <v>321</v>
      </c>
      <c r="C92" s="15" t="s">
        <v>320</v>
      </c>
      <c r="D92" s="14" t="s">
        <v>554</v>
      </c>
      <c r="E92" s="23">
        <v>38.6</v>
      </c>
      <c r="F92" s="14" t="s">
        <v>571</v>
      </c>
      <c r="G92" s="13">
        <v>96</v>
      </c>
      <c r="H92" s="13">
        <v>1</v>
      </c>
      <c r="I92" s="13">
        <v>1</v>
      </c>
      <c r="J92" s="13">
        <v>1</v>
      </c>
      <c r="K92" s="13">
        <f>VLOOKUP(J92,Points!$A$2:$B$202,2)</f>
        <v>28</v>
      </c>
      <c r="L92" s="13">
        <f ca="1">ROW(K92)-(ROW(F45)+MATCH(F92,OFFSET(F45,1,0,C157,1),0))+1</f>
        <v>1</v>
      </c>
      <c r="M92" s="62">
        <f>IF(D92="M",IF(C159&lt;&gt;"",IF(L92&lt;=C159,K92,0),IF(L92&gt;0,K92,0)),IF(C160&lt;&gt;"",IF(L92&lt;=C160,K92,0),IF(L92&gt;0,K92,0)))</f>
        <v>28</v>
      </c>
      <c r="N92" s="62">
        <f t="shared" si="3"/>
        <v>1</v>
      </c>
      <c r="O92" s="62">
        <f t="shared" si="4"/>
        <v>0</v>
      </c>
      <c r="P92" s="62">
        <f t="shared" si="5"/>
        <v>0</v>
      </c>
    </row>
    <row r="93" spans="1:16" ht="12.75" customHeight="1">
      <c r="A93" s="16" t="s">
        <v>83</v>
      </c>
      <c r="B93" s="15" t="s">
        <v>321</v>
      </c>
      <c r="C93" s="15" t="s">
        <v>320</v>
      </c>
      <c r="D93" s="14" t="s">
        <v>554</v>
      </c>
      <c r="E93" s="23">
        <v>38.6</v>
      </c>
      <c r="F93" s="14" t="s">
        <v>571</v>
      </c>
      <c r="G93" s="13">
        <v>96</v>
      </c>
      <c r="H93" s="13">
        <v>1</v>
      </c>
      <c r="I93" s="13">
        <v>1</v>
      </c>
      <c r="J93" s="13">
        <v>1</v>
      </c>
      <c r="K93" s="13">
        <f>VLOOKUP(J93,Points!$A$2:$B$202,2)</f>
        <v>28</v>
      </c>
      <c r="L93" s="13">
        <f ca="1">ROW(K93)-(ROW(F45)+MATCH(F93,OFFSET(F45,1,0,C157,1),0))+1</f>
        <v>2</v>
      </c>
      <c r="M93" s="62">
        <f>IF(D93="M",IF(C159&lt;&gt;"",IF(L93&lt;=C159,K93,0),IF(L93&gt;0,K93,0)),IF(C160&lt;&gt;"",IF(L93&lt;=C160,K93,0),IF(L93&gt;0,K93,0)))</f>
        <v>28</v>
      </c>
      <c r="N93" s="62">
        <f t="shared" si="3"/>
        <v>1</v>
      </c>
      <c r="O93" s="62">
        <f t="shared" si="4"/>
        <v>0</v>
      </c>
      <c r="P93" s="62">
        <f t="shared" si="5"/>
        <v>0</v>
      </c>
    </row>
    <row r="94" spans="1:16" ht="12.75" customHeight="1">
      <c r="A94" s="16" t="s">
        <v>83</v>
      </c>
      <c r="B94" s="15" t="s">
        <v>378</v>
      </c>
      <c r="C94" s="15" t="s">
        <v>377</v>
      </c>
      <c r="D94" s="14" t="s">
        <v>554</v>
      </c>
      <c r="E94" s="23">
        <v>53.15</v>
      </c>
      <c r="F94" s="14" t="s">
        <v>571</v>
      </c>
      <c r="G94" s="13">
        <v>158</v>
      </c>
      <c r="H94" s="13">
        <v>1</v>
      </c>
      <c r="I94" s="13">
        <v>1</v>
      </c>
      <c r="J94" s="13">
        <v>1</v>
      </c>
      <c r="K94" s="13">
        <f>VLOOKUP(J94,Points!$A$2:$B$202,2)</f>
        <v>28</v>
      </c>
      <c r="L94" s="13">
        <f ca="1">ROW(K94)-(ROW(F45)+MATCH(F94,OFFSET(F45,1,0,C157,1),0))+1</f>
        <v>3</v>
      </c>
      <c r="M94" s="62">
        <f>IF(D94="M",IF(C159&lt;&gt;"",IF(L94&lt;=C159,K94,0),IF(L94&gt;0,K94,0)),IF(C160&lt;&gt;"",IF(L94&lt;=C160,K94,0),IF(L94&gt;0,K94,0)))</f>
        <v>28</v>
      </c>
      <c r="N94" s="62">
        <f t="shared" si="3"/>
        <v>1</v>
      </c>
      <c r="O94" s="62">
        <f t="shared" si="4"/>
        <v>0</v>
      </c>
      <c r="P94" s="62">
        <f t="shared" si="5"/>
        <v>0</v>
      </c>
    </row>
    <row r="95" spans="1:16" ht="12.75" customHeight="1">
      <c r="A95" s="16" t="s">
        <v>83</v>
      </c>
      <c r="B95" s="15" t="s">
        <v>342</v>
      </c>
      <c r="C95" s="15" t="s">
        <v>247</v>
      </c>
      <c r="D95" s="14" t="s">
        <v>554</v>
      </c>
      <c r="E95" s="23">
        <v>56.15</v>
      </c>
      <c r="F95" s="14" t="s">
        <v>571</v>
      </c>
      <c r="G95" s="13">
        <v>139</v>
      </c>
      <c r="H95" s="13">
        <v>1</v>
      </c>
      <c r="I95" s="13">
        <v>1</v>
      </c>
      <c r="J95" s="13">
        <v>1</v>
      </c>
      <c r="K95" s="13">
        <f>VLOOKUP(J95,Points!$A$2:$B$202,2)</f>
        <v>28</v>
      </c>
      <c r="L95" s="13">
        <f ca="1">ROW(K95)-(ROW(F45)+MATCH(F95,OFFSET(F45,1,0,C157,1),0))+1</f>
        <v>4</v>
      </c>
      <c r="M95" s="62">
        <f>IF(D95="M",IF(C159&lt;&gt;"",IF(L95&lt;=C159,K95,0),IF(L95&gt;0,K95,0)),IF(C160&lt;&gt;"",IF(L95&lt;=C160,K95,0),IF(L95&gt;0,K95,0)))</f>
        <v>28</v>
      </c>
      <c r="N95" s="62">
        <f t="shared" si="3"/>
        <v>1</v>
      </c>
      <c r="O95" s="62">
        <f t="shared" si="4"/>
        <v>0</v>
      </c>
      <c r="P95" s="62">
        <f t="shared" si="5"/>
        <v>0</v>
      </c>
    </row>
    <row r="96" spans="1:16" ht="12.75" customHeight="1">
      <c r="A96" s="16" t="s">
        <v>83</v>
      </c>
      <c r="B96" s="15" t="s">
        <v>378</v>
      </c>
      <c r="C96" s="15" t="s">
        <v>377</v>
      </c>
      <c r="D96" s="14" t="s">
        <v>554</v>
      </c>
      <c r="E96" s="23">
        <v>53.15</v>
      </c>
      <c r="F96" s="14" t="s">
        <v>571</v>
      </c>
      <c r="G96" s="13">
        <v>158</v>
      </c>
      <c r="H96" s="13">
        <v>1</v>
      </c>
      <c r="I96" s="13">
        <v>2</v>
      </c>
      <c r="J96" s="13">
        <v>2</v>
      </c>
      <c r="K96" s="13">
        <f>VLOOKUP(J96,Points!$A$2:$B$202,2)</f>
        <v>25</v>
      </c>
      <c r="L96" s="13">
        <f ca="1">ROW(K96)-(ROW(F45)+MATCH(F96,OFFSET(F45,1,0,C157,1),0))+1</f>
        <v>5</v>
      </c>
      <c r="M96" s="62">
        <f>IF(D96="M",IF(C159&lt;&gt;"",IF(L96&lt;=C159,K96,0),IF(L96&gt;0,K96,0)),IF(C160&lt;&gt;"",IF(L96&lt;=C160,K96,0),IF(L96&gt;0,K96,0)))</f>
        <v>25</v>
      </c>
      <c r="N96" s="62">
        <f t="shared" si="3"/>
        <v>0</v>
      </c>
      <c r="O96" s="62">
        <f t="shared" si="4"/>
        <v>1</v>
      </c>
      <c r="P96" s="62">
        <f t="shared" si="5"/>
        <v>0</v>
      </c>
    </row>
    <row r="97" spans="1:16" ht="12.75" customHeight="1">
      <c r="A97" s="16" t="s">
        <v>83</v>
      </c>
      <c r="B97" s="15" t="s">
        <v>378</v>
      </c>
      <c r="C97" s="15" t="s">
        <v>377</v>
      </c>
      <c r="D97" s="14" t="s">
        <v>554</v>
      </c>
      <c r="E97" s="23">
        <v>53.15</v>
      </c>
      <c r="F97" s="14" t="s">
        <v>571</v>
      </c>
      <c r="G97" s="13">
        <v>158</v>
      </c>
      <c r="H97" s="13">
        <v>3</v>
      </c>
      <c r="I97" s="13">
        <v>3</v>
      </c>
      <c r="J97" s="13">
        <v>3</v>
      </c>
      <c r="K97" s="13">
        <f>VLOOKUP(J97,Points!$A$2:$B$202,2)</f>
        <v>23</v>
      </c>
      <c r="L97" s="13">
        <f ca="1">ROW(K97)-(ROW(F45)+MATCH(F97,OFFSET(F45,1,0,C157,1),0))+1</f>
        <v>6</v>
      </c>
      <c r="M97" s="62">
        <f>IF(D97="M",IF(C159&lt;&gt;"",IF(L97&lt;=C159,K97,0),IF(L97&gt;0,K97,0)),IF(C160&lt;&gt;"",IF(L97&lt;=C160,K97,0),IF(L97&gt;0,K97,0)))</f>
        <v>23</v>
      </c>
      <c r="N97" s="62">
        <f t="shared" si="3"/>
        <v>0</v>
      </c>
      <c r="O97" s="62">
        <f t="shared" si="4"/>
        <v>0</v>
      </c>
      <c r="P97" s="62">
        <f t="shared" si="5"/>
        <v>1</v>
      </c>
    </row>
    <row r="98" spans="1:16" ht="12.75" customHeight="1">
      <c r="A98" s="16" t="s">
        <v>83</v>
      </c>
      <c r="B98" s="15" t="s">
        <v>342</v>
      </c>
      <c r="C98" s="15" t="s">
        <v>247</v>
      </c>
      <c r="D98" s="14" t="s">
        <v>554</v>
      </c>
      <c r="E98" s="23">
        <v>56.15</v>
      </c>
      <c r="F98" s="14" t="s">
        <v>571</v>
      </c>
      <c r="G98" s="13">
        <v>139</v>
      </c>
      <c r="H98" s="13">
        <v>3</v>
      </c>
      <c r="I98" s="13">
        <v>3</v>
      </c>
      <c r="J98" s="13">
        <v>3</v>
      </c>
      <c r="K98" s="13">
        <f>VLOOKUP(J98,Points!$A$2:$B$202,2)</f>
        <v>23</v>
      </c>
      <c r="L98" s="13">
        <f ca="1">ROW(K98)-(ROW(F45)+MATCH(F98,OFFSET(F45,1,0,C157,1),0))+1</f>
        <v>7</v>
      </c>
      <c r="M98" s="62">
        <f>IF(D98="M",IF(C159&lt;&gt;"",IF(L98&lt;=C159,K98,0),IF(L98&gt;0,K98,0)),IF(C160&lt;&gt;"",IF(L98&lt;=C160,K98,0),IF(L98&gt;0,K98,0)))</f>
        <v>23</v>
      </c>
      <c r="N98" s="62">
        <f t="shared" si="3"/>
        <v>0</v>
      </c>
      <c r="O98" s="62">
        <f t="shared" si="4"/>
        <v>0</v>
      </c>
      <c r="P98" s="62">
        <f t="shared" si="5"/>
        <v>1</v>
      </c>
    </row>
    <row r="99" spans="1:16" ht="12.75" customHeight="1">
      <c r="A99" s="16" t="s">
        <v>83</v>
      </c>
      <c r="B99" s="15" t="s">
        <v>342</v>
      </c>
      <c r="C99" s="15" t="s">
        <v>247</v>
      </c>
      <c r="D99" s="14" t="s">
        <v>554</v>
      </c>
      <c r="E99" s="23">
        <v>56.15</v>
      </c>
      <c r="F99" s="14" t="s">
        <v>571</v>
      </c>
      <c r="G99" s="13">
        <v>139</v>
      </c>
      <c r="H99" s="13">
        <v>4</v>
      </c>
      <c r="I99" s="13">
        <v>4</v>
      </c>
      <c r="J99" s="13">
        <v>4</v>
      </c>
      <c r="K99" s="13">
        <f>VLOOKUP(J99,Points!$A$2:$B$202,2)</f>
        <v>22</v>
      </c>
      <c r="L99" s="13">
        <f ca="1">ROW(K99)-(ROW(F45)+MATCH(F99,OFFSET(F45,1,0,C157,1),0))+1</f>
        <v>8</v>
      </c>
      <c r="M99" s="62">
        <f>IF(D99="M",IF(C159&lt;&gt;"",IF(L99&lt;=C159,K99,0),IF(L99&gt;0,K99,0)),IF(C160&lt;&gt;"",IF(L99&lt;=C160,K99,0),IF(L99&gt;0,K99,0)))</f>
        <v>22</v>
      </c>
      <c r="N99" s="62">
        <f t="shared" si="3"/>
        <v>0</v>
      </c>
      <c r="O99" s="62">
        <f t="shared" si="4"/>
        <v>0</v>
      </c>
      <c r="P99" s="62">
        <f t="shared" si="5"/>
        <v>0</v>
      </c>
    </row>
    <row r="100" spans="1:16" ht="12.75" customHeight="1">
      <c r="A100" s="16" t="s">
        <v>338</v>
      </c>
      <c r="B100" s="15" t="s">
        <v>337</v>
      </c>
      <c r="C100" s="15" t="s">
        <v>336</v>
      </c>
      <c r="D100" s="14" t="s">
        <v>554</v>
      </c>
      <c r="E100" s="23">
        <v>54.45</v>
      </c>
      <c r="F100" s="14" t="s">
        <v>572</v>
      </c>
      <c r="G100" s="13">
        <v>107</v>
      </c>
      <c r="H100" s="13">
        <v>2</v>
      </c>
      <c r="I100" s="13">
        <v>2</v>
      </c>
      <c r="J100" s="13">
        <v>2</v>
      </c>
      <c r="K100" s="13">
        <f>VLOOKUP(J100,Points!$A$2:$B$202,2)</f>
        <v>25</v>
      </c>
      <c r="L100" s="13">
        <f ca="1">ROW(K100)-(ROW(F45)+MATCH(F100,OFFSET(F45,1,0,C157,1),0))+1</f>
        <v>1</v>
      </c>
      <c r="M100" s="62">
        <f>IF(D100="M",IF(C159&lt;&gt;"",IF(L100&lt;=C159,K100,0),IF(L100&gt;0,K100,0)),IF(C160&lt;&gt;"",IF(L100&lt;=C160,K100,0),IF(L100&gt;0,K100,0)))</f>
        <v>25</v>
      </c>
      <c r="N100" s="62">
        <f t="shared" si="3"/>
        <v>0</v>
      </c>
      <c r="O100" s="62">
        <f t="shared" si="4"/>
        <v>1</v>
      </c>
      <c r="P100" s="62">
        <f t="shared" si="5"/>
        <v>0</v>
      </c>
    </row>
    <row r="101" spans="1:16" ht="12.75" customHeight="1">
      <c r="A101" s="16" t="s">
        <v>77</v>
      </c>
      <c r="B101" s="15" t="s">
        <v>326</v>
      </c>
      <c r="C101" s="15" t="s">
        <v>325</v>
      </c>
      <c r="D101" s="14" t="s">
        <v>554</v>
      </c>
      <c r="E101" s="23">
        <v>44.3</v>
      </c>
      <c r="F101" s="14" t="s">
        <v>573</v>
      </c>
      <c r="G101" s="13">
        <v>94</v>
      </c>
      <c r="H101" s="13">
        <v>1</v>
      </c>
      <c r="I101" s="13">
        <v>1</v>
      </c>
      <c r="J101" s="13">
        <v>1</v>
      </c>
      <c r="K101" s="13">
        <f>VLOOKUP(J101,Points!$A$2:$B$202,2)</f>
        <v>28</v>
      </c>
      <c r="L101" s="13">
        <f ca="1">ROW(K101)-(ROW(F45)+MATCH(F101,OFFSET(F45,1,0,C157,1),0))+1</f>
        <v>1</v>
      </c>
      <c r="M101" s="62">
        <f>IF(D101="M",IF(C159&lt;&gt;"",IF(L101&lt;=C159,K101,0),IF(L101&gt;0,K101,0)),IF(C160&lt;&gt;"",IF(L101&lt;=C160,K101,0),IF(L101&gt;0,K101,0)))</f>
        <v>28</v>
      </c>
      <c r="N101" s="62">
        <f t="shared" si="3"/>
        <v>1</v>
      </c>
      <c r="O101" s="62">
        <f t="shared" si="4"/>
        <v>0</v>
      </c>
      <c r="P101" s="62">
        <f t="shared" si="5"/>
        <v>0</v>
      </c>
    </row>
    <row r="102" spans="1:16" ht="12.75" customHeight="1">
      <c r="A102" s="16" t="s">
        <v>77</v>
      </c>
      <c r="B102" s="15" t="s">
        <v>330</v>
      </c>
      <c r="C102" s="15" t="s">
        <v>329</v>
      </c>
      <c r="D102" s="14" t="s">
        <v>554</v>
      </c>
      <c r="E102" s="23">
        <v>48.4</v>
      </c>
      <c r="F102" s="14" t="s">
        <v>573</v>
      </c>
      <c r="G102" s="13">
        <v>125</v>
      </c>
      <c r="H102" s="13">
        <v>2</v>
      </c>
      <c r="I102" s="13">
        <v>2</v>
      </c>
      <c r="J102" s="13">
        <v>2</v>
      </c>
      <c r="K102" s="13">
        <f>VLOOKUP(J102,Points!$A$2:$B$202,2)</f>
        <v>25</v>
      </c>
      <c r="L102" s="13">
        <f ca="1">ROW(K102)-(ROW(F45)+MATCH(F102,OFFSET(F45,1,0,C157,1),0))+1</f>
        <v>2</v>
      </c>
      <c r="M102" s="62">
        <f>IF(D102="M",IF(C159&lt;&gt;"",IF(L102&lt;=C159,K102,0),IF(L102&gt;0,K102,0)),IF(C160&lt;&gt;"",IF(L102&lt;=C160,K102,0),IF(L102&gt;0,K102,0)))</f>
        <v>25</v>
      </c>
      <c r="N102" s="62">
        <f t="shared" si="3"/>
        <v>0</v>
      </c>
      <c r="O102" s="62">
        <f t="shared" si="4"/>
        <v>1</v>
      </c>
      <c r="P102" s="62">
        <f t="shared" si="5"/>
        <v>0</v>
      </c>
    </row>
    <row r="103" spans="1:16" ht="12.75" customHeight="1">
      <c r="A103" s="16" t="s">
        <v>77</v>
      </c>
      <c r="B103" s="15" t="s">
        <v>437</v>
      </c>
      <c r="C103" s="15" t="s">
        <v>436</v>
      </c>
      <c r="D103" s="14" t="s">
        <v>554</v>
      </c>
      <c r="E103" s="23">
        <v>70.55</v>
      </c>
      <c r="F103" s="14" t="s">
        <v>573</v>
      </c>
      <c r="G103" s="13">
        <v>156</v>
      </c>
      <c r="H103" s="13">
        <v>2</v>
      </c>
      <c r="I103" s="13">
        <v>2</v>
      </c>
      <c r="J103" s="13">
        <v>2</v>
      </c>
      <c r="K103" s="13">
        <f>VLOOKUP(J103,Points!$A$2:$B$202,2)</f>
        <v>25</v>
      </c>
      <c r="L103" s="13">
        <f ca="1">ROW(K103)-(ROW(F45)+MATCH(F103,OFFSET(F45,1,0,C157,1),0))+1</f>
        <v>3</v>
      </c>
      <c r="M103" s="62">
        <f>IF(D103="M",IF(C159&lt;&gt;"",IF(L103&lt;=C159,K103,0),IF(L103&gt;0,K103,0)),IF(C160&lt;&gt;"",IF(L103&lt;=C160,K103,0),IF(L103&gt;0,K103,0)))</f>
        <v>25</v>
      </c>
      <c r="N103" s="62">
        <f t="shared" si="3"/>
        <v>0</v>
      </c>
      <c r="O103" s="62">
        <f t="shared" si="4"/>
        <v>1</v>
      </c>
      <c r="P103" s="62">
        <f t="shared" si="5"/>
        <v>0</v>
      </c>
    </row>
    <row r="104" spans="1:16" ht="12.75" customHeight="1">
      <c r="A104" s="16" t="s">
        <v>77</v>
      </c>
      <c r="B104" s="15" t="s">
        <v>351</v>
      </c>
      <c r="C104" s="15" t="s">
        <v>350</v>
      </c>
      <c r="D104" s="14" t="s">
        <v>554</v>
      </c>
      <c r="E104" s="23">
        <v>64</v>
      </c>
      <c r="F104" s="14" t="s">
        <v>573</v>
      </c>
      <c r="G104" s="13">
        <v>119</v>
      </c>
      <c r="H104" s="13">
        <v>0</v>
      </c>
      <c r="I104" s="13">
        <v>0</v>
      </c>
      <c r="J104" s="13">
        <v>0</v>
      </c>
      <c r="K104" s="13">
        <f>VLOOKUP(J104,Points!$A$2:$B$202,2)</f>
        <v>0</v>
      </c>
      <c r="L104" s="13">
        <f ca="1">ROW(K104)-(ROW(F45)+MATCH(F104,OFFSET(F45,1,0,C157,1),0))+1</f>
        <v>4</v>
      </c>
      <c r="M104" s="62">
        <f>IF(D104="M",IF(C159&lt;&gt;"",IF(L104&lt;=C159,K104,0),IF(L104&gt;0,K104,0)),IF(C160&lt;&gt;"",IF(L104&lt;=C160,K104,0),IF(L104&gt;0,K104,0)))</f>
        <v>0</v>
      </c>
      <c r="N104" s="62">
        <f t="shared" si="3"/>
        <v>0</v>
      </c>
      <c r="O104" s="62">
        <f t="shared" si="4"/>
        <v>0</v>
      </c>
      <c r="P104" s="62">
        <f t="shared" si="5"/>
        <v>0</v>
      </c>
    </row>
    <row r="105" spans="1:16" ht="12.75" customHeight="1">
      <c r="A105" s="16" t="s">
        <v>54</v>
      </c>
      <c r="B105" s="15" t="s">
        <v>363</v>
      </c>
      <c r="C105" s="15" t="s">
        <v>365</v>
      </c>
      <c r="D105" s="14" t="s">
        <v>554</v>
      </c>
      <c r="E105" s="23">
        <v>74.65</v>
      </c>
      <c r="F105" s="14" t="s">
        <v>574</v>
      </c>
      <c r="G105" s="13">
        <v>123</v>
      </c>
      <c r="H105" s="13">
        <v>1</v>
      </c>
      <c r="I105" s="13">
        <v>1</v>
      </c>
      <c r="J105" s="13">
        <v>1</v>
      </c>
      <c r="K105" s="13">
        <f>VLOOKUP(J105,Points!$A$2:$B$202,2)</f>
        <v>28</v>
      </c>
      <c r="L105" s="13">
        <f ca="1">ROW(K105)-(ROW(F45)+MATCH(F105,OFFSET(F45,1,0,C157,1),0))+1</f>
        <v>1</v>
      </c>
      <c r="M105" s="62">
        <f>IF(D105="M",IF(C159&lt;&gt;"",IF(L105&lt;=C159,K105,0),IF(L105&gt;0,K105,0)),IF(C160&lt;&gt;"",IF(L105&lt;=C160,K105,0),IF(L105&gt;0,K105,0)))</f>
        <v>28</v>
      </c>
      <c r="N105" s="62">
        <f t="shared" si="3"/>
        <v>1</v>
      </c>
      <c r="O105" s="62">
        <f t="shared" si="4"/>
        <v>0</v>
      </c>
      <c r="P105" s="62">
        <f t="shared" si="5"/>
        <v>0</v>
      </c>
    </row>
    <row r="106" spans="1:16" ht="12.75" customHeight="1">
      <c r="A106" s="16" t="s">
        <v>54</v>
      </c>
      <c r="B106" s="15" t="s">
        <v>406</v>
      </c>
      <c r="C106" s="15" t="s">
        <v>405</v>
      </c>
      <c r="D106" s="14" t="s">
        <v>554</v>
      </c>
      <c r="E106" s="23">
        <v>69.85</v>
      </c>
      <c r="F106" s="14" t="s">
        <v>574</v>
      </c>
      <c r="G106" s="13">
        <v>140</v>
      </c>
      <c r="H106" s="13">
        <v>2</v>
      </c>
      <c r="I106" s="13">
        <v>2</v>
      </c>
      <c r="J106" s="13">
        <v>2</v>
      </c>
      <c r="K106" s="13">
        <f>VLOOKUP(J106,Points!$A$2:$B$202,2)</f>
        <v>25</v>
      </c>
      <c r="L106" s="13">
        <f ca="1">ROW(K106)-(ROW(F45)+MATCH(F106,OFFSET(F45,1,0,C157,1),0))+1</f>
        <v>2</v>
      </c>
      <c r="M106" s="62">
        <f>IF(D106="M",IF(C159&lt;&gt;"",IF(L106&lt;=C159,K106,0),IF(L106&gt;0,K106,0)),IF(C160&lt;&gt;"",IF(L106&lt;=C160,K106,0),IF(L106&gt;0,K106,0)))</f>
        <v>25</v>
      </c>
      <c r="N106" s="62">
        <f t="shared" si="3"/>
        <v>0</v>
      </c>
      <c r="O106" s="62">
        <f t="shared" si="4"/>
        <v>1</v>
      </c>
      <c r="P106" s="62">
        <f t="shared" si="5"/>
        <v>0</v>
      </c>
    </row>
    <row r="107" spans="1:16" ht="12.75" customHeight="1">
      <c r="A107" s="16" t="s">
        <v>54</v>
      </c>
      <c r="B107" s="15" t="s">
        <v>340</v>
      </c>
      <c r="C107" s="15" t="s">
        <v>339</v>
      </c>
      <c r="D107" s="14" t="s">
        <v>554</v>
      </c>
      <c r="E107" s="23">
        <v>52.45</v>
      </c>
      <c r="F107" s="14" t="s">
        <v>574</v>
      </c>
      <c r="G107" s="13">
        <v>88</v>
      </c>
      <c r="H107" s="13">
        <v>3</v>
      </c>
      <c r="I107" s="13">
        <v>3</v>
      </c>
      <c r="J107" s="13">
        <v>3</v>
      </c>
      <c r="K107" s="13">
        <f>VLOOKUP(J107,Points!$A$2:$B$202,2)</f>
        <v>23</v>
      </c>
      <c r="L107" s="13">
        <f ca="1">ROW(K107)-(ROW(F45)+MATCH(F107,OFFSET(F45,1,0,C157,1),0))+1</f>
        <v>3</v>
      </c>
      <c r="M107" s="62">
        <f>IF(D107="M",IF(C159&lt;&gt;"",IF(L107&lt;=C159,K107,0),IF(L107&gt;0,K107,0)),IF(C160&lt;&gt;"",IF(L107&lt;=C160,K107,0),IF(L107&gt;0,K107,0)))</f>
        <v>23</v>
      </c>
      <c r="N107" s="62">
        <f t="shared" si="3"/>
        <v>0</v>
      </c>
      <c r="O107" s="62">
        <f t="shared" si="4"/>
        <v>0</v>
      </c>
      <c r="P107" s="62">
        <f t="shared" si="5"/>
        <v>1</v>
      </c>
    </row>
    <row r="108" spans="1:16" ht="12.75" customHeight="1">
      <c r="A108" s="16" t="s">
        <v>54</v>
      </c>
      <c r="B108" s="15" t="s">
        <v>431</v>
      </c>
      <c r="C108" s="15" t="s">
        <v>492</v>
      </c>
      <c r="D108" s="14" t="s">
        <v>554</v>
      </c>
      <c r="E108" s="23">
        <v>74.87</v>
      </c>
      <c r="F108" s="14" t="s">
        <v>574</v>
      </c>
      <c r="G108" s="13">
        <v>127</v>
      </c>
      <c r="H108" s="13">
        <v>4</v>
      </c>
      <c r="I108" s="13">
        <v>4</v>
      </c>
      <c r="J108" s="13">
        <v>4</v>
      </c>
      <c r="K108" s="13">
        <f>VLOOKUP(J108,Points!$A$2:$B$202,2)</f>
        <v>22</v>
      </c>
      <c r="L108" s="13">
        <f ca="1">ROW(K108)-(ROW(F45)+MATCH(F108,OFFSET(F45,1,0,C157,1),0))+1</f>
        <v>4</v>
      </c>
      <c r="M108" s="62">
        <f>IF(D108="M",IF(C159&lt;&gt;"",IF(L108&lt;=C159,K108,0),IF(L108&gt;0,K108,0)),IF(C160&lt;&gt;"",IF(L108&lt;=C160,K108,0),IF(L108&gt;0,K108,0)))</f>
        <v>22</v>
      </c>
      <c r="N108" s="62">
        <f t="shared" si="3"/>
        <v>0</v>
      </c>
      <c r="O108" s="62">
        <f t="shared" si="4"/>
        <v>0</v>
      </c>
      <c r="P108" s="62">
        <f t="shared" si="5"/>
        <v>0</v>
      </c>
    </row>
    <row r="109" spans="1:16" ht="12.75" customHeight="1">
      <c r="A109" s="16" t="s">
        <v>140</v>
      </c>
      <c r="B109" s="15" t="s">
        <v>328</v>
      </c>
      <c r="C109" s="15" t="s">
        <v>138</v>
      </c>
      <c r="D109" s="14" t="s">
        <v>554</v>
      </c>
      <c r="E109" s="23">
        <v>48.45</v>
      </c>
      <c r="F109" s="14" t="s">
        <v>575</v>
      </c>
      <c r="G109" s="13">
        <v>148</v>
      </c>
      <c r="H109" s="13">
        <v>1</v>
      </c>
      <c r="I109" s="13">
        <v>1</v>
      </c>
      <c r="J109" s="13">
        <v>1</v>
      </c>
      <c r="K109" s="13">
        <f>VLOOKUP(J109,Points!$A$2:$B$202,2)</f>
        <v>28</v>
      </c>
      <c r="L109" s="13">
        <f ca="1">ROW(K109)-(ROW(F45)+MATCH(F109,OFFSET(F45,1,0,C157,1),0))+1</f>
        <v>1</v>
      </c>
      <c r="M109" s="62">
        <f>IF(D109="M",IF(C159&lt;&gt;"",IF(L109&lt;=C159,K109,0),IF(L109&gt;0,K109,0)),IF(C160&lt;&gt;"",IF(L109&lt;=C160,K109,0),IF(L109&gt;0,K109,0)))</f>
        <v>28</v>
      </c>
      <c r="N109" s="62">
        <f t="shared" si="3"/>
        <v>1</v>
      </c>
      <c r="O109" s="62">
        <f t="shared" si="4"/>
        <v>0</v>
      </c>
      <c r="P109" s="62">
        <f t="shared" si="5"/>
        <v>0</v>
      </c>
    </row>
    <row r="110" spans="1:16" ht="12.75" customHeight="1">
      <c r="A110" s="16" t="s">
        <v>140</v>
      </c>
      <c r="B110" s="15" t="s">
        <v>328</v>
      </c>
      <c r="C110" s="15" t="s">
        <v>138</v>
      </c>
      <c r="D110" s="14" t="s">
        <v>554</v>
      </c>
      <c r="E110" s="23">
        <v>48.45</v>
      </c>
      <c r="F110" s="14" t="s">
        <v>575</v>
      </c>
      <c r="G110" s="13">
        <v>148</v>
      </c>
      <c r="H110" s="13">
        <v>1</v>
      </c>
      <c r="I110" s="13">
        <v>1</v>
      </c>
      <c r="J110" s="13">
        <v>1</v>
      </c>
      <c r="K110" s="13">
        <f>VLOOKUP(J110,Points!$A$2:$B$202,2)</f>
        <v>28</v>
      </c>
      <c r="L110" s="13">
        <f ca="1">ROW(K110)-(ROW(F45)+MATCH(F110,OFFSET(F45,1,0,C157,1),0))+1</f>
        <v>2</v>
      </c>
      <c r="M110" s="62">
        <f>IF(D110="M",IF(C159&lt;&gt;"",IF(L110&lt;=C159,K110,0),IF(L110&gt;0,K110,0)),IF(C160&lt;&gt;"",IF(L110&lt;=C160,K110,0),IF(L110&gt;0,K110,0)))</f>
        <v>28</v>
      </c>
      <c r="N110" s="62">
        <f aca="true" t="shared" si="6" ref="N110:N141">COUNTIF(J110:J110,1)</f>
        <v>1</v>
      </c>
      <c r="O110" s="62">
        <f aca="true" t="shared" si="7" ref="O110:O141">COUNTIF(J110:J110,2)</f>
        <v>0</v>
      </c>
      <c r="P110" s="62">
        <f aca="true" t="shared" si="8" ref="P110:P141">COUNTIF(J110:J110,3)</f>
        <v>0</v>
      </c>
    </row>
    <row r="111" spans="1:16" ht="12.75" customHeight="1">
      <c r="A111" s="16" t="s">
        <v>140</v>
      </c>
      <c r="B111" s="15" t="s">
        <v>328</v>
      </c>
      <c r="C111" s="15" t="s">
        <v>138</v>
      </c>
      <c r="D111" s="14" t="s">
        <v>554</v>
      </c>
      <c r="E111" s="23">
        <v>48.45</v>
      </c>
      <c r="F111" s="14" t="s">
        <v>575</v>
      </c>
      <c r="G111" s="13">
        <v>148</v>
      </c>
      <c r="H111" s="13">
        <v>1</v>
      </c>
      <c r="I111" s="13">
        <v>1</v>
      </c>
      <c r="J111" s="13">
        <v>1</v>
      </c>
      <c r="K111" s="13">
        <f>VLOOKUP(J111,Points!$A$2:$B$202,2)</f>
        <v>28</v>
      </c>
      <c r="L111" s="13">
        <f ca="1">ROW(K111)-(ROW(F45)+MATCH(F111,OFFSET(F45,1,0,C157,1),0))+1</f>
        <v>3</v>
      </c>
      <c r="M111" s="62">
        <f>IF(D111="M",IF(C159&lt;&gt;"",IF(L111&lt;=C159,K111,0),IF(L111&gt;0,K111,0)),IF(C160&lt;&gt;"",IF(L111&lt;=C160,K111,0),IF(L111&gt;0,K111,0)))</f>
        <v>28</v>
      </c>
      <c r="N111" s="62">
        <f t="shared" si="6"/>
        <v>1</v>
      </c>
      <c r="O111" s="62">
        <f t="shared" si="7"/>
        <v>0</v>
      </c>
      <c r="P111" s="62">
        <f t="shared" si="8"/>
        <v>0</v>
      </c>
    </row>
    <row r="112" spans="1:16" ht="12.75" customHeight="1">
      <c r="A112" s="16" t="s">
        <v>140</v>
      </c>
      <c r="B112" s="15" t="s">
        <v>335</v>
      </c>
      <c r="C112" s="15" t="s">
        <v>334</v>
      </c>
      <c r="D112" s="14" t="s">
        <v>554</v>
      </c>
      <c r="E112" s="23">
        <v>51.4</v>
      </c>
      <c r="F112" s="14" t="s">
        <v>575</v>
      </c>
      <c r="G112" s="13">
        <v>142</v>
      </c>
      <c r="H112" s="13">
        <v>1</v>
      </c>
      <c r="I112" s="13">
        <v>1</v>
      </c>
      <c r="J112" s="13">
        <v>1</v>
      </c>
      <c r="K112" s="13">
        <f>VLOOKUP(J112,Points!$A$2:$B$202,2)</f>
        <v>28</v>
      </c>
      <c r="L112" s="13">
        <f ca="1">ROW(K112)-(ROW(F45)+MATCH(F112,OFFSET(F45,1,0,C157,1),0))+1</f>
        <v>4</v>
      </c>
      <c r="M112" s="62">
        <f>IF(D112="M",IF(C159&lt;&gt;"",IF(L112&lt;=C159,K112,0),IF(L112&gt;0,K112,0)),IF(C160&lt;&gt;"",IF(L112&lt;=C160,K112,0),IF(L112&gt;0,K112,0)))</f>
        <v>28</v>
      </c>
      <c r="N112" s="62">
        <f t="shared" si="6"/>
        <v>1</v>
      </c>
      <c r="O112" s="62">
        <f t="shared" si="7"/>
        <v>0</v>
      </c>
      <c r="P112" s="62">
        <f t="shared" si="8"/>
        <v>0</v>
      </c>
    </row>
    <row r="113" spans="1:16" ht="12.75" customHeight="1">
      <c r="A113" s="16" t="s">
        <v>140</v>
      </c>
      <c r="B113" s="15" t="s">
        <v>487</v>
      </c>
      <c r="C113" s="15" t="s">
        <v>486</v>
      </c>
      <c r="D113" s="14" t="s">
        <v>554</v>
      </c>
      <c r="E113" s="23">
        <v>73.2</v>
      </c>
      <c r="F113" s="14" t="s">
        <v>575</v>
      </c>
      <c r="G113" s="13">
        <v>184</v>
      </c>
      <c r="H113" s="13">
        <v>1</v>
      </c>
      <c r="I113" s="13">
        <v>1</v>
      </c>
      <c r="J113" s="13">
        <v>1</v>
      </c>
      <c r="K113" s="13">
        <f>VLOOKUP(J113,Points!$A$2:$B$202,2)</f>
        <v>28</v>
      </c>
      <c r="L113" s="13">
        <f ca="1">ROW(K113)-(ROW(F45)+MATCH(F113,OFFSET(F45,1,0,C157,1),0))+1</f>
        <v>5</v>
      </c>
      <c r="M113" s="62">
        <f>IF(D113="M",IF(C159&lt;&gt;"",IF(L113&lt;=C159,K113,0),IF(L113&gt;0,K113,0)),IF(C160&lt;&gt;"",IF(L113&lt;=C160,K113,0),IF(L113&gt;0,K113,0)))</f>
        <v>28</v>
      </c>
      <c r="N113" s="62">
        <f t="shared" si="6"/>
        <v>1</v>
      </c>
      <c r="O113" s="62">
        <f t="shared" si="7"/>
        <v>0</v>
      </c>
      <c r="P113" s="62">
        <f t="shared" si="8"/>
        <v>0</v>
      </c>
    </row>
    <row r="114" spans="1:16" ht="12.75" customHeight="1">
      <c r="A114" s="16" t="s">
        <v>140</v>
      </c>
      <c r="B114" s="15" t="s">
        <v>335</v>
      </c>
      <c r="C114" s="15" t="s">
        <v>334</v>
      </c>
      <c r="D114" s="14" t="s">
        <v>554</v>
      </c>
      <c r="E114" s="23">
        <v>51.4</v>
      </c>
      <c r="F114" s="14" t="s">
        <v>575</v>
      </c>
      <c r="G114" s="13">
        <v>142</v>
      </c>
      <c r="H114" s="13">
        <v>3</v>
      </c>
      <c r="I114" s="13">
        <v>3</v>
      </c>
      <c r="J114" s="13">
        <v>3</v>
      </c>
      <c r="K114" s="13">
        <f>VLOOKUP(J114,Points!$A$2:$B$202,2)</f>
        <v>23</v>
      </c>
      <c r="L114" s="13">
        <f ca="1">ROW(K114)-(ROW(F45)+MATCH(F114,OFFSET(F45,1,0,C157,1),0))+1</f>
        <v>6</v>
      </c>
      <c r="M114" s="62">
        <f>IF(D114="M",IF(C159&lt;&gt;"",IF(L114&lt;=C159,K114,0),IF(L114&gt;0,K114,0)),IF(C160&lt;&gt;"",IF(L114&lt;=C160,K114,0),IF(L114&gt;0,K114,0)))</f>
        <v>23</v>
      </c>
      <c r="N114" s="62">
        <f t="shared" si="6"/>
        <v>0</v>
      </c>
      <c r="O114" s="62">
        <f t="shared" si="7"/>
        <v>0</v>
      </c>
      <c r="P114" s="62">
        <f t="shared" si="8"/>
        <v>1</v>
      </c>
    </row>
    <row r="115" spans="1:16" ht="12.75" customHeight="1">
      <c r="A115" s="16" t="s">
        <v>140</v>
      </c>
      <c r="B115" s="15" t="s">
        <v>335</v>
      </c>
      <c r="C115" s="15" t="s">
        <v>334</v>
      </c>
      <c r="D115" s="14" t="s">
        <v>554</v>
      </c>
      <c r="E115" s="23">
        <v>51.4</v>
      </c>
      <c r="F115" s="14" t="s">
        <v>575</v>
      </c>
      <c r="G115" s="13">
        <v>142</v>
      </c>
      <c r="H115" s="13">
        <v>5</v>
      </c>
      <c r="I115" s="13">
        <v>5</v>
      </c>
      <c r="J115" s="13">
        <v>5</v>
      </c>
      <c r="K115" s="13">
        <f>VLOOKUP(J115,Points!$A$2:$B$202,2)</f>
        <v>21</v>
      </c>
      <c r="L115" s="13">
        <f ca="1">ROW(K115)-(ROW(F45)+MATCH(F115,OFFSET(F45,1,0,C157,1),0))+1</f>
        <v>7</v>
      </c>
      <c r="M115" s="62">
        <f>IF(D115="M",IF(C159&lt;&gt;"",IF(L115&lt;=C159,K115,0),IF(L115&gt;0,K115,0)),IF(C160&lt;&gt;"",IF(L115&lt;=C160,K115,0),IF(L115&gt;0,K115,0)))</f>
        <v>21</v>
      </c>
      <c r="N115" s="62">
        <f t="shared" si="6"/>
        <v>0</v>
      </c>
      <c r="O115" s="62">
        <f t="shared" si="7"/>
        <v>0</v>
      </c>
      <c r="P115" s="62">
        <f t="shared" si="8"/>
        <v>0</v>
      </c>
    </row>
    <row r="116" spans="1:16" ht="12.75" customHeight="1">
      <c r="A116" s="16" t="s">
        <v>140</v>
      </c>
      <c r="B116" s="15" t="s">
        <v>465</v>
      </c>
      <c r="C116" s="15" t="s">
        <v>464</v>
      </c>
      <c r="D116" s="14" t="s">
        <v>554</v>
      </c>
      <c r="E116" s="23">
        <v>59</v>
      </c>
      <c r="F116" s="14" t="s">
        <v>575</v>
      </c>
      <c r="G116" s="13">
        <v>125</v>
      </c>
      <c r="H116" s="13">
        <v>0</v>
      </c>
      <c r="I116" s="13">
        <v>0</v>
      </c>
      <c r="J116" s="13">
        <v>0</v>
      </c>
      <c r="K116" s="13">
        <f>VLOOKUP(J116,Points!$A$2:$B$202,2)</f>
        <v>0</v>
      </c>
      <c r="L116" s="13">
        <f ca="1">ROW(K116)-(ROW(F45)+MATCH(F116,OFFSET(F45,1,0,C157,1),0))+1</f>
        <v>8</v>
      </c>
      <c r="M116" s="62">
        <f>IF(D116="M",IF(C159&lt;&gt;"",IF(L116&lt;=C159,K116,0),IF(L116&gt;0,K116,0)),IF(C160&lt;&gt;"",IF(L116&lt;=C160,K116,0),IF(L116&gt;0,K116,0)))</f>
        <v>0</v>
      </c>
      <c r="N116" s="62">
        <f t="shared" si="6"/>
        <v>0</v>
      </c>
      <c r="O116" s="62">
        <f t="shared" si="7"/>
        <v>0</v>
      </c>
      <c r="P116" s="62">
        <f t="shared" si="8"/>
        <v>0</v>
      </c>
    </row>
    <row r="117" spans="1:16" ht="12.75" customHeight="1">
      <c r="A117" s="16" t="s">
        <v>37</v>
      </c>
      <c r="B117" s="15" t="s">
        <v>426</v>
      </c>
      <c r="C117" s="15" t="s">
        <v>425</v>
      </c>
      <c r="D117" s="14" t="s">
        <v>554</v>
      </c>
      <c r="E117" s="23">
        <v>54.75</v>
      </c>
      <c r="F117" s="14" t="s">
        <v>576</v>
      </c>
      <c r="G117" s="13">
        <v>159</v>
      </c>
      <c r="H117" s="13">
        <v>2</v>
      </c>
      <c r="I117" s="13">
        <v>1</v>
      </c>
      <c r="J117" s="13">
        <v>1</v>
      </c>
      <c r="K117" s="13">
        <f>VLOOKUP(J117,Points!$A$2:$B$202,2)</f>
        <v>28</v>
      </c>
      <c r="L117" s="13">
        <f ca="1">ROW(K117)-(ROW(F45)+MATCH(F117,OFFSET(F45,1,0,C157,1),0))+1</f>
        <v>1</v>
      </c>
      <c r="M117" s="62">
        <f>IF(D117="M",IF(C159&lt;&gt;"",IF(L117&lt;=C159,K117,0),IF(L117&gt;0,K117,0)),IF(C160&lt;&gt;"",IF(L117&lt;=C160,K117,0),IF(L117&gt;0,K117,0)))</f>
        <v>28</v>
      </c>
      <c r="N117" s="62">
        <f t="shared" si="6"/>
        <v>1</v>
      </c>
      <c r="O117" s="62">
        <f t="shared" si="7"/>
        <v>0</v>
      </c>
      <c r="P117" s="62">
        <f t="shared" si="8"/>
        <v>0</v>
      </c>
    </row>
    <row r="118" spans="1:16" ht="12.75" customHeight="1">
      <c r="A118" s="16" t="s">
        <v>37</v>
      </c>
      <c r="B118" s="15" t="s">
        <v>470</v>
      </c>
      <c r="C118" s="15" t="s">
        <v>469</v>
      </c>
      <c r="D118" s="14" t="s">
        <v>554</v>
      </c>
      <c r="E118" s="23">
        <v>63.6</v>
      </c>
      <c r="F118" s="14" t="s">
        <v>576</v>
      </c>
      <c r="G118" s="13">
        <v>205</v>
      </c>
      <c r="H118" s="13">
        <v>1</v>
      </c>
      <c r="I118" s="13">
        <v>2</v>
      </c>
      <c r="J118" s="13">
        <v>1</v>
      </c>
      <c r="K118" s="13">
        <f>VLOOKUP(J118,Points!$A$2:$B$202,2)</f>
        <v>28</v>
      </c>
      <c r="L118" s="13">
        <f ca="1">ROW(K118)-(ROW(F45)+MATCH(F118,OFFSET(F45,1,0,C157,1),0))+1</f>
        <v>2</v>
      </c>
      <c r="M118" s="62">
        <f>IF(D118="M",IF(C159&lt;&gt;"",IF(L118&lt;=C159,K118,0),IF(L118&gt;0,K118,0)),IF(C160&lt;&gt;"",IF(L118&lt;=C160,K118,0),IF(L118&gt;0,K118,0)))</f>
        <v>28</v>
      </c>
      <c r="N118" s="62">
        <f t="shared" si="6"/>
        <v>1</v>
      </c>
      <c r="O118" s="62">
        <f t="shared" si="7"/>
        <v>0</v>
      </c>
      <c r="P118" s="62">
        <f t="shared" si="8"/>
        <v>0</v>
      </c>
    </row>
    <row r="119" spans="1:16" ht="12.75" customHeight="1">
      <c r="A119" s="16" t="s">
        <v>37</v>
      </c>
      <c r="B119" s="15" t="s">
        <v>343</v>
      </c>
      <c r="C119" s="15" t="s">
        <v>479</v>
      </c>
      <c r="D119" s="14" t="s">
        <v>554</v>
      </c>
      <c r="E119" s="23">
        <v>69.4</v>
      </c>
      <c r="F119" s="14" t="s">
        <v>576</v>
      </c>
      <c r="G119" s="13">
        <v>188</v>
      </c>
      <c r="H119" s="13">
        <v>1</v>
      </c>
      <c r="I119" s="13">
        <v>1</v>
      </c>
      <c r="J119" s="13">
        <v>1</v>
      </c>
      <c r="K119" s="13">
        <f>VLOOKUP(J119,Points!$A$2:$B$202,2)</f>
        <v>28</v>
      </c>
      <c r="L119" s="13">
        <f ca="1">ROW(K119)-(ROW(F45)+MATCH(F119,OFFSET(F45,1,0,C157,1),0))+1</f>
        <v>3</v>
      </c>
      <c r="M119" s="62">
        <f>IF(D119="M",IF(C159&lt;&gt;"",IF(L119&lt;=C159,K119,0),IF(L119&gt;0,K119,0)),IF(C160&lt;&gt;"",IF(L119&lt;=C160,K119,0),IF(L119&gt;0,K119,0)))</f>
        <v>28</v>
      </c>
      <c r="N119" s="62">
        <f t="shared" si="6"/>
        <v>1</v>
      </c>
      <c r="O119" s="62">
        <f t="shared" si="7"/>
        <v>0</v>
      </c>
      <c r="P119" s="62">
        <f t="shared" si="8"/>
        <v>0</v>
      </c>
    </row>
    <row r="120" spans="1:16" ht="12.75" customHeight="1">
      <c r="A120" s="16" t="s">
        <v>37</v>
      </c>
      <c r="B120" s="15" t="s">
        <v>495</v>
      </c>
      <c r="C120" s="15" t="s">
        <v>494</v>
      </c>
      <c r="D120" s="14" t="s">
        <v>554</v>
      </c>
      <c r="E120" s="23">
        <v>86.55</v>
      </c>
      <c r="F120" s="14" t="s">
        <v>576</v>
      </c>
      <c r="G120" s="13">
        <v>175</v>
      </c>
      <c r="H120" s="13">
        <v>1</v>
      </c>
      <c r="I120" s="13">
        <v>1</v>
      </c>
      <c r="J120" s="13">
        <v>1</v>
      </c>
      <c r="K120" s="13">
        <f>VLOOKUP(J120,Points!$A$2:$B$202,2)</f>
        <v>28</v>
      </c>
      <c r="L120" s="13">
        <f ca="1">ROW(K120)-(ROW(F45)+MATCH(F120,OFFSET(F45,1,0,C157,1),0))+1</f>
        <v>4</v>
      </c>
      <c r="M120" s="62">
        <f>IF(D120="M",IF(C159&lt;&gt;"",IF(L120&lt;=C159,K120,0),IF(L120&gt;0,K120,0)),IF(C160&lt;&gt;"",IF(L120&lt;=C160,K120,0),IF(L120&gt;0,K120,0)))</f>
        <v>28</v>
      </c>
      <c r="N120" s="62">
        <f t="shared" si="6"/>
        <v>1</v>
      </c>
      <c r="O120" s="62">
        <f t="shared" si="7"/>
        <v>0</v>
      </c>
      <c r="P120" s="62">
        <f t="shared" si="8"/>
        <v>0</v>
      </c>
    </row>
    <row r="121" spans="1:16" ht="12.75" customHeight="1">
      <c r="A121" s="16" t="s">
        <v>37</v>
      </c>
      <c r="B121" s="15" t="s">
        <v>498</v>
      </c>
      <c r="C121" s="15" t="s">
        <v>497</v>
      </c>
      <c r="D121" s="14" t="s">
        <v>554</v>
      </c>
      <c r="E121" s="23">
        <v>95.35</v>
      </c>
      <c r="F121" s="14" t="s">
        <v>576</v>
      </c>
      <c r="G121" s="13">
        <v>169</v>
      </c>
      <c r="H121" s="13">
        <v>1</v>
      </c>
      <c r="I121" s="13">
        <v>2</v>
      </c>
      <c r="J121" s="13">
        <v>1</v>
      </c>
      <c r="K121" s="13">
        <f>VLOOKUP(J121,Points!$A$2:$B$202,2)</f>
        <v>28</v>
      </c>
      <c r="L121" s="13">
        <f ca="1">ROW(K121)-(ROW(F45)+MATCH(F121,OFFSET(F45,1,0,C157,1),0))+1</f>
        <v>5</v>
      </c>
      <c r="M121" s="62">
        <f>IF(D121="M",IF(C159&lt;&gt;"",IF(L121&lt;=C159,K121,0),IF(L121&gt;0,K121,0)),IF(C160&lt;&gt;"",IF(L121&lt;=C160,K121,0),IF(L121&gt;0,K121,0)))</f>
        <v>28</v>
      </c>
      <c r="N121" s="62">
        <f t="shared" si="6"/>
        <v>1</v>
      </c>
      <c r="O121" s="62">
        <f t="shared" si="7"/>
        <v>0</v>
      </c>
      <c r="P121" s="62">
        <f t="shared" si="8"/>
        <v>0</v>
      </c>
    </row>
    <row r="122" spans="1:16" ht="12.75" customHeight="1">
      <c r="A122" s="16" t="s">
        <v>37</v>
      </c>
      <c r="B122" s="15" t="s">
        <v>421</v>
      </c>
      <c r="C122" s="15" t="s">
        <v>420</v>
      </c>
      <c r="D122" s="14" t="s">
        <v>554</v>
      </c>
      <c r="E122" s="23">
        <v>48.75</v>
      </c>
      <c r="F122" s="14" t="s">
        <v>576</v>
      </c>
      <c r="G122" s="13">
        <v>122</v>
      </c>
      <c r="H122" s="13">
        <v>2</v>
      </c>
      <c r="I122" s="13">
        <v>2</v>
      </c>
      <c r="J122" s="13">
        <v>2</v>
      </c>
      <c r="K122" s="13">
        <f>VLOOKUP(J122,Points!$A$2:$B$202,2)</f>
        <v>25</v>
      </c>
      <c r="L122" s="13">
        <f ca="1">ROW(K122)-(ROW(F45)+MATCH(F122,OFFSET(F45,1,0,C157,1),0))+1</f>
        <v>6</v>
      </c>
      <c r="M122" s="62">
        <f>IF(D122="M",IF(C159&lt;&gt;"",IF(L122&lt;=C159,K122,0),IF(L122&gt;0,K122,0)),IF(C160&lt;&gt;"",IF(L122&lt;=C160,K122,0),IF(L122&gt;0,K122,0)))</f>
        <v>25</v>
      </c>
      <c r="N122" s="62">
        <f t="shared" si="6"/>
        <v>0</v>
      </c>
      <c r="O122" s="62">
        <f t="shared" si="7"/>
        <v>1</v>
      </c>
      <c r="P122" s="62">
        <f t="shared" si="8"/>
        <v>0</v>
      </c>
    </row>
    <row r="123" spans="1:16" ht="12.75" customHeight="1">
      <c r="A123" s="16" t="s">
        <v>37</v>
      </c>
      <c r="B123" s="15" t="s">
        <v>426</v>
      </c>
      <c r="C123" s="15" t="s">
        <v>425</v>
      </c>
      <c r="D123" s="14" t="s">
        <v>554</v>
      </c>
      <c r="E123" s="23">
        <v>54.75</v>
      </c>
      <c r="F123" s="14" t="s">
        <v>576</v>
      </c>
      <c r="G123" s="13">
        <v>159</v>
      </c>
      <c r="H123" s="13">
        <v>4</v>
      </c>
      <c r="I123" s="13">
        <v>2</v>
      </c>
      <c r="J123" s="13">
        <v>2</v>
      </c>
      <c r="K123" s="13">
        <f>VLOOKUP(J123,Points!$A$2:$B$202,2)</f>
        <v>25</v>
      </c>
      <c r="L123" s="13">
        <f ca="1">ROW(K123)-(ROW(F45)+MATCH(F123,OFFSET(F45,1,0,C157,1),0))+1</f>
        <v>7</v>
      </c>
      <c r="M123" s="62">
        <f>IF(D123="M",IF(C159&lt;&gt;"",IF(L123&lt;=C159,K123,0),IF(L123&gt;0,K123,0)),IF(C160&lt;&gt;"",IF(L123&lt;=C160,K123,0),IF(L123&gt;0,K123,0)))</f>
        <v>25</v>
      </c>
      <c r="N123" s="62">
        <f t="shared" si="6"/>
        <v>0</v>
      </c>
      <c r="O123" s="62">
        <f t="shared" si="7"/>
        <v>1</v>
      </c>
      <c r="P123" s="62">
        <f t="shared" si="8"/>
        <v>0</v>
      </c>
    </row>
    <row r="124" spans="1:16" ht="12.75" customHeight="1">
      <c r="A124" s="16" t="s">
        <v>37</v>
      </c>
      <c r="B124" s="15" t="s">
        <v>356</v>
      </c>
      <c r="C124" s="15" t="s">
        <v>429</v>
      </c>
      <c r="D124" s="14" t="s">
        <v>554</v>
      </c>
      <c r="E124" s="23">
        <v>57.15</v>
      </c>
      <c r="F124" s="14" t="s">
        <v>576</v>
      </c>
      <c r="G124" s="13">
        <v>160</v>
      </c>
      <c r="H124" s="13">
        <v>2</v>
      </c>
      <c r="I124" s="13">
        <v>2</v>
      </c>
      <c r="J124" s="13">
        <v>2</v>
      </c>
      <c r="K124" s="13">
        <f>VLOOKUP(J124,Points!$A$2:$B$202,2)</f>
        <v>25</v>
      </c>
      <c r="L124" s="13">
        <f ca="1">ROW(K124)-(ROW(F45)+MATCH(F124,OFFSET(F45,1,0,C157,1),0))+1</f>
        <v>8</v>
      </c>
      <c r="M124" s="62">
        <f>IF(D124="M",IF(C159&lt;&gt;"",IF(L124&lt;=C159,K124,0),IF(L124&gt;0,K124,0)),IF(C160&lt;&gt;"",IF(L124&lt;=C160,K124,0),IF(L124&gt;0,K124,0)))</f>
        <v>25</v>
      </c>
      <c r="N124" s="62">
        <f t="shared" si="6"/>
        <v>0</v>
      </c>
      <c r="O124" s="62">
        <f t="shared" si="7"/>
        <v>1</v>
      </c>
      <c r="P124" s="62">
        <f t="shared" si="8"/>
        <v>0</v>
      </c>
    </row>
    <row r="125" spans="1:16" ht="12.75" customHeight="1">
      <c r="A125" s="16" t="s">
        <v>37</v>
      </c>
      <c r="B125" s="15" t="s">
        <v>343</v>
      </c>
      <c r="C125" s="15" t="s">
        <v>458</v>
      </c>
      <c r="D125" s="14" t="s">
        <v>554</v>
      </c>
      <c r="E125" s="23">
        <v>58.45</v>
      </c>
      <c r="F125" s="14" t="s">
        <v>576</v>
      </c>
      <c r="G125" s="13">
        <v>187</v>
      </c>
      <c r="H125" s="13">
        <v>3</v>
      </c>
      <c r="I125" s="13">
        <v>2</v>
      </c>
      <c r="J125" s="13">
        <v>2</v>
      </c>
      <c r="K125" s="13">
        <f>VLOOKUP(J125,Points!$A$2:$B$202,2)</f>
        <v>25</v>
      </c>
      <c r="L125" s="13">
        <f ca="1">ROW(K125)-(ROW(F45)+MATCH(F125,OFFSET(F45,1,0,C157,1),0))+1</f>
        <v>9</v>
      </c>
      <c r="M125" s="62">
        <f>IF(D125="M",IF(C159&lt;&gt;"",IF(L125&lt;=C159,K125,0),IF(L125&gt;0,K125,0)),IF(C160&lt;&gt;"",IF(L125&lt;=C160,K125,0),IF(L125&gt;0,K125,0)))</f>
        <v>25</v>
      </c>
      <c r="N125" s="62">
        <f t="shared" si="6"/>
        <v>0</v>
      </c>
      <c r="O125" s="62">
        <f t="shared" si="7"/>
        <v>1</v>
      </c>
      <c r="P125" s="62">
        <f t="shared" si="8"/>
        <v>0</v>
      </c>
    </row>
    <row r="126" spans="1:16" ht="12.75" customHeight="1">
      <c r="A126" s="16" t="s">
        <v>37</v>
      </c>
      <c r="B126" s="15" t="s">
        <v>481</v>
      </c>
      <c r="C126" s="15" t="s">
        <v>480</v>
      </c>
      <c r="D126" s="14" t="s">
        <v>554</v>
      </c>
      <c r="E126" s="23">
        <v>68.75</v>
      </c>
      <c r="F126" s="14" t="s">
        <v>576</v>
      </c>
      <c r="G126" s="13">
        <v>147</v>
      </c>
      <c r="H126" s="13">
        <v>2</v>
      </c>
      <c r="I126" s="13">
        <v>2</v>
      </c>
      <c r="J126" s="13">
        <v>2</v>
      </c>
      <c r="K126" s="13">
        <f>VLOOKUP(J126,Points!$A$2:$B$202,2)</f>
        <v>25</v>
      </c>
      <c r="L126" s="13">
        <f ca="1">ROW(K126)-(ROW(F45)+MATCH(F126,OFFSET(F45,1,0,C157,1),0))+1</f>
        <v>10</v>
      </c>
      <c r="M126" s="62">
        <f>IF(D126="M",IF(C159&lt;&gt;"",IF(L126&lt;=C159,K126,0),IF(L126&gt;0,K126,0)),IF(C160&lt;&gt;"",IF(L126&lt;=C160,K126,0),IF(L126&gt;0,K126,0)))</f>
        <v>25</v>
      </c>
      <c r="N126" s="62">
        <f t="shared" si="6"/>
        <v>0</v>
      </c>
      <c r="O126" s="62">
        <f t="shared" si="7"/>
        <v>1</v>
      </c>
      <c r="P126" s="62">
        <f t="shared" si="8"/>
        <v>0</v>
      </c>
    </row>
    <row r="127" spans="1:16" ht="12.75" customHeight="1">
      <c r="A127" s="16" t="s">
        <v>37</v>
      </c>
      <c r="B127" s="15" t="s">
        <v>427</v>
      </c>
      <c r="C127" s="15" t="s">
        <v>441</v>
      </c>
      <c r="D127" s="14" t="s">
        <v>554</v>
      </c>
      <c r="E127" s="23">
        <v>73.1</v>
      </c>
      <c r="F127" s="14" t="s">
        <v>576</v>
      </c>
      <c r="G127" s="13">
        <v>121</v>
      </c>
      <c r="H127" s="13">
        <v>2</v>
      </c>
      <c r="I127" s="13">
        <v>2</v>
      </c>
      <c r="J127" s="13">
        <v>2</v>
      </c>
      <c r="K127" s="13">
        <f>VLOOKUP(J127,Points!$A$2:$B$202,2)</f>
        <v>25</v>
      </c>
      <c r="L127" s="13">
        <f ca="1">ROW(K127)-(ROW(F45)+MATCH(F127,OFFSET(F45,1,0,C157,1),0))+1</f>
        <v>11</v>
      </c>
      <c r="M127" s="62">
        <f>IF(D127="M",IF(C159&lt;&gt;"",IF(L127&lt;=C159,K127,0),IF(L127&gt;0,K127,0)),IF(C160&lt;&gt;"",IF(L127&lt;=C160,K127,0),IF(L127&gt;0,K127,0)))</f>
        <v>25</v>
      </c>
      <c r="N127" s="62">
        <f t="shared" si="6"/>
        <v>0</v>
      </c>
      <c r="O127" s="62">
        <f t="shared" si="7"/>
        <v>1</v>
      </c>
      <c r="P127" s="62">
        <f t="shared" si="8"/>
        <v>0</v>
      </c>
    </row>
    <row r="128" spans="1:16" ht="12.75" customHeight="1">
      <c r="A128" s="16" t="s">
        <v>37</v>
      </c>
      <c r="B128" s="15" t="s">
        <v>489</v>
      </c>
      <c r="C128" s="15" t="s">
        <v>488</v>
      </c>
      <c r="D128" s="14" t="s">
        <v>554</v>
      </c>
      <c r="E128" s="23">
        <v>75.3</v>
      </c>
      <c r="F128" s="14" t="s">
        <v>576</v>
      </c>
      <c r="G128" s="13">
        <v>154</v>
      </c>
      <c r="H128" s="13">
        <v>2</v>
      </c>
      <c r="I128" s="13">
        <v>2</v>
      </c>
      <c r="J128" s="13">
        <v>2</v>
      </c>
      <c r="K128" s="13">
        <f>VLOOKUP(J128,Points!$A$2:$B$202,2)</f>
        <v>25</v>
      </c>
      <c r="L128" s="13">
        <f ca="1">ROW(K128)-(ROW(F45)+MATCH(F128,OFFSET(F45,1,0,C157,1),0))+1</f>
        <v>12</v>
      </c>
      <c r="M128" s="62">
        <f>IF(D128="M",IF(C159&lt;&gt;"",IF(L128&lt;=C159,K128,0),IF(L128&gt;0,K128,0)),IF(C160&lt;&gt;"",IF(L128&lt;=C160,K128,0),IF(L128&gt;0,K128,0)))</f>
        <v>25</v>
      </c>
      <c r="N128" s="62">
        <f t="shared" si="6"/>
        <v>0</v>
      </c>
      <c r="O128" s="62">
        <f t="shared" si="7"/>
        <v>1</v>
      </c>
      <c r="P128" s="62">
        <f t="shared" si="8"/>
        <v>0</v>
      </c>
    </row>
    <row r="129" spans="1:16" ht="12.75" customHeight="1">
      <c r="A129" s="16" t="s">
        <v>37</v>
      </c>
      <c r="B129" s="15" t="s">
        <v>491</v>
      </c>
      <c r="C129" s="15" t="s">
        <v>490</v>
      </c>
      <c r="D129" s="14" t="s">
        <v>554</v>
      </c>
      <c r="E129" s="23">
        <v>73.6</v>
      </c>
      <c r="F129" s="14" t="s">
        <v>576</v>
      </c>
      <c r="G129" s="13">
        <v>132</v>
      </c>
      <c r="H129" s="13">
        <v>3</v>
      </c>
      <c r="I129" s="13">
        <v>3</v>
      </c>
      <c r="J129" s="13">
        <v>3</v>
      </c>
      <c r="K129" s="13">
        <f>VLOOKUP(J129,Points!$A$2:$B$202,2)</f>
        <v>23</v>
      </c>
      <c r="L129" s="13">
        <f ca="1">ROW(K129)-(ROW(F45)+MATCH(F129,OFFSET(F45,1,0,C157,1),0))+1</f>
        <v>13</v>
      </c>
      <c r="M129" s="62">
        <f>IF(D129="M",IF(C159&lt;&gt;"",IF(L129&lt;=C159,K129,0),IF(L129&gt;0,K129,0)),IF(C160&lt;&gt;"",IF(L129&lt;=C160,K129,0),IF(L129&gt;0,K129,0)))</f>
        <v>23</v>
      </c>
      <c r="N129" s="62">
        <f t="shared" si="6"/>
        <v>0</v>
      </c>
      <c r="O129" s="62">
        <f t="shared" si="7"/>
        <v>0</v>
      </c>
      <c r="P129" s="62">
        <f t="shared" si="8"/>
        <v>1</v>
      </c>
    </row>
    <row r="130" spans="1:16" ht="12.75" customHeight="1">
      <c r="A130" s="16" t="s">
        <v>37</v>
      </c>
      <c r="B130" s="15" t="s">
        <v>472</v>
      </c>
      <c r="C130" s="15" t="s">
        <v>461</v>
      </c>
      <c r="D130" s="14" t="s">
        <v>554</v>
      </c>
      <c r="E130" s="23">
        <v>62.85</v>
      </c>
      <c r="F130" s="14" t="s">
        <v>576</v>
      </c>
      <c r="G130" s="13">
        <v>165</v>
      </c>
      <c r="H130" s="13">
        <v>4</v>
      </c>
      <c r="I130" s="13">
        <v>4</v>
      </c>
      <c r="J130" s="13">
        <v>4</v>
      </c>
      <c r="K130" s="13">
        <f>VLOOKUP(J130,Points!$A$2:$B$202,2)</f>
        <v>22</v>
      </c>
      <c r="L130" s="13">
        <f ca="1">ROW(K130)-(ROW(F45)+MATCH(F130,OFFSET(F45,1,0,C157,1),0))+1</f>
        <v>14</v>
      </c>
      <c r="M130" s="62">
        <f>IF(D130="M",IF(C159&lt;&gt;"",IF(L130&lt;=C159,K130,0),IF(L130&gt;0,K130,0)),IF(C160&lt;&gt;"",IF(L130&lt;=C160,K130,0),IF(L130&gt;0,K130,0)))</f>
        <v>22</v>
      </c>
      <c r="N130" s="62">
        <f t="shared" si="6"/>
        <v>0</v>
      </c>
      <c r="O130" s="62">
        <f t="shared" si="7"/>
        <v>0</v>
      </c>
      <c r="P130" s="62">
        <f t="shared" si="8"/>
        <v>0</v>
      </c>
    </row>
    <row r="131" spans="1:16" ht="12.75" customHeight="1">
      <c r="A131" s="16" t="s">
        <v>37</v>
      </c>
      <c r="B131" s="15" t="s">
        <v>356</v>
      </c>
      <c r="C131" s="15" t="s">
        <v>429</v>
      </c>
      <c r="D131" s="14" t="s">
        <v>554</v>
      </c>
      <c r="E131" s="23">
        <v>57.15</v>
      </c>
      <c r="F131" s="14" t="s">
        <v>576</v>
      </c>
      <c r="G131" s="13">
        <v>160</v>
      </c>
      <c r="H131" s="13">
        <v>5</v>
      </c>
      <c r="I131" s="13">
        <v>5</v>
      </c>
      <c r="J131" s="13">
        <v>5</v>
      </c>
      <c r="K131" s="13">
        <f>VLOOKUP(J131,Points!$A$2:$B$202,2)</f>
        <v>21</v>
      </c>
      <c r="L131" s="13">
        <f ca="1">ROW(K131)-(ROW(F45)+MATCH(F131,OFFSET(F45,1,0,C157,1),0))+1</f>
        <v>15</v>
      </c>
      <c r="M131" s="62">
        <f>IF(D131="M",IF(C159&lt;&gt;"",IF(L131&lt;=C159,K131,0),IF(L131&gt;0,K131,0)),IF(C160&lt;&gt;"",IF(L131&lt;=C160,K131,0),IF(L131&gt;0,K131,0)))</f>
        <v>21</v>
      </c>
      <c r="N131" s="62">
        <f t="shared" si="6"/>
        <v>0</v>
      </c>
      <c r="O131" s="62">
        <f t="shared" si="7"/>
        <v>0</v>
      </c>
      <c r="P131" s="62">
        <f t="shared" si="8"/>
        <v>0</v>
      </c>
    </row>
    <row r="132" spans="1:16" ht="12.75" customHeight="1">
      <c r="A132" s="16" t="s">
        <v>37</v>
      </c>
      <c r="B132" s="15" t="s">
        <v>477</v>
      </c>
      <c r="C132" s="15" t="s">
        <v>476</v>
      </c>
      <c r="D132" s="14" t="s">
        <v>554</v>
      </c>
      <c r="E132" s="23">
        <v>62.85</v>
      </c>
      <c r="F132" s="14" t="s">
        <v>576</v>
      </c>
      <c r="G132" s="13">
        <v>0</v>
      </c>
      <c r="H132" s="13">
        <v>0</v>
      </c>
      <c r="I132" s="13">
        <v>6</v>
      </c>
      <c r="J132" s="13">
        <v>0</v>
      </c>
      <c r="K132" s="13">
        <f>VLOOKUP(J132,Points!$A$2:$B$202,2)</f>
        <v>0</v>
      </c>
      <c r="L132" s="13">
        <f ca="1">ROW(K132)-(ROW(F45)+MATCH(F132,OFFSET(F45,1,0,C157,1),0))+1</f>
        <v>16</v>
      </c>
      <c r="M132" s="62">
        <f>IF(D132="M",IF(C159&lt;&gt;"",IF(L132&lt;=C159,K132,0),IF(L132&gt;0,K132,0)),IF(C160&lt;&gt;"",IF(L132&lt;=C160,K132,0),IF(L132&gt;0,K132,0)))</f>
        <v>0</v>
      </c>
      <c r="N132" s="62">
        <f t="shared" si="6"/>
        <v>0</v>
      </c>
      <c r="O132" s="62">
        <f t="shared" si="7"/>
        <v>0</v>
      </c>
      <c r="P132" s="62">
        <f t="shared" si="8"/>
        <v>0</v>
      </c>
    </row>
    <row r="133" spans="1:16" ht="12.75" customHeight="1">
      <c r="A133" s="16" t="s">
        <v>51</v>
      </c>
      <c r="B133" s="15" t="s">
        <v>500</v>
      </c>
      <c r="C133" s="15" t="s">
        <v>499</v>
      </c>
      <c r="D133" s="14" t="s">
        <v>554</v>
      </c>
      <c r="E133" s="23">
        <v>98.3</v>
      </c>
      <c r="F133" s="14" t="s">
        <v>577</v>
      </c>
      <c r="G133" s="13">
        <v>162</v>
      </c>
      <c r="H133" s="13">
        <v>2</v>
      </c>
      <c r="I133" s="13">
        <v>1</v>
      </c>
      <c r="J133" s="13">
        <v>2</v>
      </c>
      <c r="K133" s="13">
        <f>VLOOKUP(J133,Points!$A$2:$B$202,2)</f>
        <v>25</v>
      </c>
      <c r="L133" s="13">
        <f ca="1">ROW(K133)-(ROW(F45)+MATCH(F133,OFFSET(F45,1,0,C157,1),0))+1</f>
        <v>1</v>
      </c>
      <c r="M133" s="62">
        <f>IF(D133="M",IF(C159&lt;&gt;"",IF(L133&lt;=C159,K133,0),IF(L133&gt;0,K133,0)),IF(C160&lt;&gt;"",IF(L133&lt;=C160,K133,0),IF(L133&gt;0,K133,0)))</f>
        <v>25</v>
      </c>
      <c r="N133" s="62">
        <f t="shared" si="6"/>
        <v>0</v>
      </c>
      <c r="O133" s="62">
        <f t="shared" si="7"/>
        <v>1</v>
      </c>
      <c r="P133" s="62">
        <f t="shared" si="8"/>
        <v>0</v>
      </c>
    </row>
    <row r="134" spans="1:16" ht="12.75" customHeight="1">
      <c r="A134" s="16" t="s">
        <v>51</v>
      </c>
      <c r="B134" s="15" t="s">
        <v>346</v>
      </c>
      <c r="C134" s="15" t="s">
        <v>335</v>
      </c>
      <c r="D134" s="14" t="s">
        <v>554</v>
      </c>
      <c r="E134" s="23">
        <v>58.5</v>
      </c>
      <c r="F134" s="14" t="s">
        <v>577</v>
      </c>
      <c r="G134" s="13">
        <v>91</v>
      </c>
      <c r="H134" s="13">
        <v>4</v>
      </c>
      <c r="I134" s="13">
        <v>4</v>
      </c>
      <c r="J134" s="13">
        <v>4</v>
      </c>
      <c r="K134" s="13">
        <f>VLOOKUP(J134,Points!$A$2:$B$202,2)</f>
        <v>22</v>
      </c>
      <c r="L134" s="13">
        <f ca="1">ROW(K134)-(ROW(F45)+MATCH(F134,OFFSET(F45,1,0,C157,1),0))+1</f>
        <v>2</v>
      </c>
      <c r="M134" s="62">
        <f>IF(D134="M",IF(C159&lt;&gt;"",IF(L134&lt;=C159,K134,0),IF(L134&gt;0,K134,0)),IF(C160&lt;&gt;"",IF(L134&lt;=C160,K134,0),IF(L134&gt;0,K134,0)))</f>
        <v>22</v>
      </c>
      <c r="N134" s="62">
        <f t="shared" si="6"/>
        <v>0</v>
      </c>
      <c r="O134" s="62">
        <f t="shared" si="7"/>
        <v>0</v>
      </c>
      <c r="P134" s="62">
        <f t="shared" si="8"/>
        <v>0</v>
      </c>
    </row>
    <row r="135" spans="1:16" ht="12.75" customHeight="1">
      <c r="A135" s="16" t="s">
        <v>34</v>
      </c>
      <c r="B135" s="15" t="s">
        <v>332</v>
      </c>
      <c r="C135" s="15" t="s">
        <v>331</v>
      </c>
      <c r="D135" s="14" t="s">
        <v>554</v>
      </c>
      <c r="E135" s="23">
        <v>49</v>
      </c>
      <c r="F135" s="14" t="s">
        <v>578</v>
      </c>
      <c r="G135" s="13">
        <v>105</v>
      </c>
      <c r="H135" s="13">
        <v>3</v>
      </c>
      <c r="I135" s="13">
        <v>3</v>
      </c>
      <c r="J135" s="13">
        <v>3</v>
      </c>
      <c r="K135" s="13">
        <f>VLOOKUP(J135,Points!$A$2:$B$202,2)</f>
        <v>23</v>
      </c>
      <c r="L135" s="13">
        <f ca="1">ROW(K135)-(ROW(F45)+MATCH(F135,OFFSET(F45,1,0,C157,1),0))+1</f>
        <v>1</v>
      </c>
      <c r="M135" s="62">
        <f>IF(D135="M",IF(C159&lt;&gt;"",IF(L135&lt;=C159,K135,0),IF(L135&gt;0,K135,0)),IF(C160&lt;&gt;"",IF(L135&lt;=C160,K135,0),IF(L135&gt;0,K135,0)))</f>
        <v>23</v>
      </c>
      <c r="N135" s="62">
        <f t="shared" si="6"/>
        <v>0</v>
      </c>
      <c r="O135" s="62">
        <f t="shared" si="7"/>
        <v>0</v>
      </c>
      <c r="P135" s="62">
        <f t="shared" si="8"/>
        <v>1</v>
      </c>
    </row>
    <row r="136" spans="1:16" ht="12.75" customHeight="1">
      <c r="A136" s="16" t="s">
        <v>111</v>
      </c>
      <c r="B136" s="15" t="s">
        <v>439</v>
      </c>
      <c r="C136" s="15" t="s">
        <v>438</v>
      </c>
      <c r="D136" s="14" t="s">
        <v>554</v>
      </c>
      <c r="E136" s="23">
        <v>64.25</v>
      </c>
      <c r="F136" s="14" t="s">
        <v>579</v>
      </c>
      <c r="G136" s="13">
        <v>135</v>
      </c>
      <c r="H136" s="13">
        <v>3</v>
      </c>
      <c r="I136" s="13">
        <v>3</v>
      </c>
      <c r="J136" s="13">
        <v>3</v>
      </c>
      <c r="K136" s="13">
        <f>VLOOKUP(J136,Points!$A$2:$B$202,2)</f>
        <v>23</v>
      </c>
      <c r="L136" s="13">
        <f ca="1">ROW(K136)-(ROW(F45)+MATCH(F136,OFFSET(F45,1,0,C157,1),0))+1</f>
        <v>1</v>
      </c>
      <c r="M136" s="62">
        <f>IF(D136="M",IF(C159&lt;&gt;"",IF(L136&lt;=C159,K136,0),IF(L136&gt;0,K136,0)),IF(C160&lt;&gt;"",IF(L136&lt;=C160,K136,0),IF(L136&gt;0,K136,0)))</f>
        <v>23</v>
      </c>
      <c r="N136" s="62">
        <f t="shared" si="6"/>
        <v>0</v>
      </c>
      <c r="O136" s="62">
        <f t="shared" si="7"/>
        <v>0</v>
      </c>
      <c r="P136" s="62">
        <f t="shared" si="8"/>
        <v>1</v>
      </c>
    </row>
    <row r="137" spans="1:16" ht="12.75" customHeight="1">
      <c r="A137" s="16" t="s">
        <v>111</v>
      </c>
      <c r="B137" s="15" t="s">
        <v>460</v>
      </c>
      <c r="C137" s="15" t="s">
        <v>379</v>
      </c>
      <c r="D137" s="14" t="s">
        <v>554</v>
      </c>
      <c r="E137" s="23">
        <v>59</v>
      </c>
      <c r="F137" s="14" t="s">
        <v>579</v>
      </c>
      <c r="G137" s="13">
        <v>145</v>
      </c>
      <c r="H137" s="13">
        <v>7</v>
      </c>
      <c r="I137" s="13">
        <v>6</v>
      </c>
      <c r="J137" s="13">
        <v>6</v>
      </c>
      <c r="K137" s="13">
        <f>VLOOKUP(J137,Points!$A$2:$B$202,2)</f>
        <v>20</v>
      </c>
      <c r="L137" s="13">
        <f ca="1">ROW(K137)-(ROW(F45)+MATCH(F137,OFFSET(F45,1,0,C157,1),0))+1</f>
        <v>2</v>
      </c>
      <c r="M137" s="62">
        <f>IF(D137="M",IF(C159&lt;&gt;"",IF(L137&lt;=C159,K137,0),IF(L137&gt;0,K137,0)),IF(C160&lt;&gt;"",IF(L137&lt;=C160,K137,0),IF(L137&gt;0,K137,0)))</f>
        <v>20</v>
      </c>
      <c r="N137" s="62">
        <f t="shared" si="6"/>
        <v>0</v>
      </c>
      <c r="O137" s="62">
        <f t="shared" si="7"/>
        <v>0</v>
      </c>
      <c r="P137" s="62">
        <f t="shared" si="8"/>
        <v>0</v>
      </c>
    </row>
    <row r="138" spans="1:16" ht="12.75" customHeight="1">
      <c r="A138" s="16" t="s">
        <v>41</v>
      </c>
      <c r="B138" s="15" t="s">
        <v>273</v>
      </c>
      <c r="C138" s="15" t="s">
        <v>39</v>
      </c>
      <c r="D138" s="14" t="s">
        <v>554</v>
      </c>
      <c r="E138" s="23">
        <v>69.75</v>
      </c>
      <c r="F138" s="14" t="s">
        <v>580</v>
      </c>
      <c r="G138" s="13">
        <v>125</v>
      </c>
      <c r="H138" s="13">
        <v>3</v>
      </c>
      <c r="I138" s="13">
        <v>3</v>
      </c>
      <c r="J138" s="13">
        <v>3</v>
      </c>
      <c r="K138" s="13">
        <f>VLOOKUP(J138,Points!$A$2:$B$202,2)</f>
        <v>23</v>
      </c>
      <c r="L138" s="13">
        <f ca="1">ROW(K138)-(ROW(F45)+MATCH(F138,OFFSET(F45,1,0,C157,1),0))+1</f>
        <v>1</v>
      </c>
      <c r="M138" s="62">
        <f>IF(D138="M",IF(C159&lt;&gt;"",IF(L138&lt;=C159,K138,0),IF(L138&gt;0,K138,0)),IF(C160&lt;&gt;"",IF(L138&lt;=C160,K138,0),IF(L138&gt;0,K138,0)))</f>
        <v>23</v>
      </c>
      <c r="N138" s="62">
        <f t="shared" si="6"/>
        <v>0</v>
      </c>
      <c r="O138" s="62">
        <f t="shared" si="7"/>
        <v>0</v>
      </c>
      <c r="P138" s="62">
        <f t="shared" si="8"/>
        <v>1</v>
      </c>
    </row>
    <row r="139" spans="1:16" ht="12.75" customHeight="1">
      <c r="A139" s="16" t="s">
        <v>41</v>
      </c>
      <c r="B139" s="15" t="s">
        <v>431</v>
      </c>
      <c r="C139" s="15" t="s">
        <v>459</v>
      </c>
      <c r="D139" s="14" t="s">
        <v>554</v>
      </c>
      <c r="E139" s="23">
        <v>59</v>
      </c>
      <c r="F139" s="14" t="s">
        <v>580</v>
      </c>
      <c r="G139" s="13">
        <v>168</v>
      </c>
      <c r="H139" s="13">
        <v>4</v>
      </c>
      <c r="I139" s="13">
        <v>4</v>
      </c>
      <c r="J139" s="13">
        <v>4</v>
      </c>
      <c r="K139" s="13">
        <f>VLOOKUP(J139,Points!$A$2:$B$202,2)</f>
        <v>22</v>
      </c>
      <c r="L139" s="13">
        <f ca="1">ROW(K139)-(ROW(F45)+MATCH(F139,OFFSET(F45,1,0,C157,1),0))+1</f>
        <v>2</v>
      </c>
      <c r="M139" s="62">
        <f>IF(D139="M",IF(C159&lt;&gt;"",IF(L139&lt;=C159,K139,0),IF(L139&gt;0,K139,0)),IF(C160&lt;&gt;"",IF(L139&lt;=C160,K139,0),IF(L139&gt;0,K139,0)))</f>
        <v>22</v>
      </c>
      <c r="N139" s="62">
        <f t="shared" si="6"/>
        <v>0</v>
      </c>
      <c r="O139" s="62">
        <f t="shared" si="7"/>
        <v>0</v>
      </c>
      <c r="P139" s="62">
        <f t="shared" si="8"/>
        <v>0</v>
      </c>
    </row>
    <row r="140" spans="1:16" ht="12.75" customHeight="1">
      <c r="A140" s="16" t="s">
        <v>41</v>
      </c>
      <c r="B140" s="15" t="s">
        <v>399</v>
      </c>
      <c r="C140" s="15" t="s">
        <v>398</v>
      </c>
      <c r="D140" s="14" t="s">
        <v>554</v>
      </c>
      <c r="E140" s="23">
        <v>63.5</v>
      </c>
      <c r="F140" s="14" t="s">
        <v>580</v>
      </c>
      <c r="G140" s="13">
        <v>121</v>
      </c>
      <c r="H140" s="13">
        <v>6</v>
      </c>
      <c r="I140" s="13">
        <v>6</v>
      </c>
      <c r="J140" s="13">
        <v>6</v>
      </c>
      <c r="K140" s="13">
        <f>VLOOKUP(J140,Points!$A$2:$B$202,2)</f>
        <v>20</v>
      </c>
      <c r="L140" s="13">
        <f ca="1">ROW(K140)-(ROW(F45)+MATCH(F140,OFFSET(F45,1,0,C157,1),0))+1</f>
        <v>3</v>
      </c>
      <c r="M140" s="62">
        <f>IF(D140="M",IF(C159&lt;&gt;"",IF(L140&lt;=C159,K140,0),IF(L140&gt;0,K140,0)),IF(C160&lt;&gt;"",IF(L140&lt;=C160,K140,0),IF(L140&gt;0,K140,0)))</f>
        <v>20</v>
      </c>
      <c r="N140" s="62">
        <f t="shared" si="6"/>
        <v>0</v>
      </c>
      <c r="O140" s="62">
        <f t="shared" si="7"/>
        <v>0</v>
      </c>
      <c r="P140" s="62">
        <f t="shared" si="8"/>
        <v>0</v>
      </c>
    </row>
    <row r="141" spans="1:16" ht="12.75" customHeight="1">
      <c r="A141" s="16" t="s">
        <v>41</v>
      </c>
      <c r="B141" s="15" t="s">
        <v>418</v>
      </c>
      <c r="C141" s="15" t="s">
        <v>463</v>
      </c>
      <c r="D141" s="14" t="s">
        <v>554</v>
      </c>
      <c r="E141" s="23">
        <v>56.35</v>
      </c>
      <c r="F141" s="14" t="s">
        <v>580</v>
      </c>
      <c r="G141" s="13">
        <v>135</v>
      </c>
      <c r="H141" s="13">
        <v>9</v>
      </c>
      <c r="I141" s="13">
        <v>8</v>
      </c>
      <c r="J141" s="13">
        <v>8</v>
      </c>
      <c r="K141" s="13">
        <f>VLOOKUP(J141,Points!$A$2:$B$202,2)</f>
        <v>18</v>
      </c>
      <c r="L141" s="13">
        <f ca="1">ROW(K141)-(ROW(F45)+MATCH(F141,OFFSET(F45,1,0,C157,1),0))+1</f>
        <v>4</v>
      </c>
      <c r="M141" s="62">
        <f>IF(D141="M",IF(C159&lt;&gt;"",IF(L141&lt;=C159,K141,0),IF(L141&gt;0,K141,0)),IF(C160&lt;&gt;"",IF(L141&lt;=C160,K141,0),IF(L141&gt;0,K141,0)))</f>
        <v>18</v>
      </c>
      <c r="N141" s="62">
        <f t="shared" si="6"/>
        <v>0</v>
      </c>
      <c r="O141" s="62">
        <f t="shared" si="7"/>
        <v>0</v>
      </c>
      <c r="P141" s="62">
        <f t="shared" si="8"/>
        <v>0</v>
      </c>
    </row>
    <row r="142" spans="1:16" ht="12.75" customHeight="1">
      <c r="A142" s="16" t="s">
        <v>381</v>
      </c>
      <c r="B142" s="15" t="s">
        <v>386</v>
      </c>
      <c r="C142" s="15" t="s">
        <v>385</v>
      </c>
      <c r="D142" s="14" t="s">
        <v>554</v>
      </c>
      <c r="E142" s="23">
        <v>57.7</v>
      </c>
      <c r="F142" s="14" t="s">
        <v>581</v>
      </c>
      <c r="G142" s="13">
        <v>186</v>
      </c>
      <c r="H142" s="13">
        <v>1</v>
      </c>
      <c r="I142" s="13">
        <v>1</v>
      </c>
      <c r="J142" s="13">
        <v>1</v>
      </c>
      <c r="K142" s="13">
        <f>VLOOKUP(J142,Points!$A$2:$B$202,2)</f>
        <v>28</v>
      </c>
      <c r="L142" s="13">
        <f ca="1">ROW(K142)-(ROW(F45)+MATCH(F142,OFFSET(F45,1,0,C157,1),0))+1</f>
        <v>1</v>
      </c>
      <c r="M142" s="62">
        <f>IF(D142="M",IF(C159&lt;&gt;"",IF(L142&lt;=C159,K142,0),IF(L142&gt;0,K142,0)),IF(C160&lt;&gt;"",IF(L142&lt;=C160,K142,0),IF(L142&gt;0,K142,0)))</f>
        <v>28</v>
      </c>
      <c r="N142" s="62">
        <f aca="true" t="shared" si="9" ref="N142:N155">COUNTIF(J142:J142,1)</f>
        <v>1</v>
      </c>
      <c r="O142" s="62">
        <f aca="true" t="shared" si="10" ref="O142:O155">COUNTIF(J142:J142,2)</f>
        <v>0</v>
      </c>
      <c r="P142" s="62">
        <f aca="true" t="shared" si="11" ref="P142:P155">COUNTIF(J142:J142,3)</f>
        <v>0</v>
      </c>
    </row>
    <row r="143" spans="1:16" ht="12.75" customHeight="1">
      <c r="A143" s="16" t="s">
        <v>381</v>
      </c>
      <c r="B143" s="15" t="s">
        <v>386</v>
      </c>
      <c r="C143" s="15" t="s">
        <v>385</v>
      </c>
      <c r="D143" s="14" t="s">
        <v>554</v>
      </c>
      <c r="E143" s="23">
        <v>57.7</v>
      </c>
      <c r="F143" s="14" t="s">
        <v>581</v>
      </c>
      <c r="G143" s="13">
        <v>186</v>
      </c>
      <c r="H143" s="13">
        <v>1</v>
      </c>
      <c r="I143" s="13">
        <v>1</v>
      </c>
      <c r="J143" s="13">
        <v>1</v>
      </c>
      <c r="K143" s="13">
        <f>VLOOKUP(J143,Points!$A$2:$B$202,2)</f>
        <v>28</v>
      </c>
      <c r="L143" s="13">
        <f ca="1">ROW(K143)-(ROW(F45)+MATCH(F143,OFFSET(F45,1,0,C157,1),0))+1</f>
        <v>2</v>
      </c>
      <c r="M143" s="62">
        <f>IF(D143="M",IF(C159&lt;&gt;"",IF(L143&lt;=C159,K143,0),IF(L143&gt;0,K143,0)),IF(C160&lt;&gt;"",IF(L143&lt;=C160,K143,0),IF(L143&gt;0,K143,0)))</f>
        <v>28</v>
      </c>
      <c r="N143" s="62">
        <f t="shared" si="9"/>
        <v>1</v>
      </c>
      <c r="O143" s="62">
        <f t="shared" si="10"/>
        <v>0</v>
      </c>
      <c r="P143" s="62">
        <f t="shared" si="11"/>
        <v>0</v>
      </c>
    </row>
    <row r="144" spans="1:16" ht="12.75" customHeight="1">
      <c r="A144" s="16" t="s">
        <v>381</v>
      </c>
      <c r="B144" s="15" t="s">
        <v>457</v>
      </c>
      <c r="C144" s="15" t="s">
        <v>385</v>
      </c>
      <c r="D144" s="14" t="s">
        <v>554</v>
      </c>
      <c r="E144" s="23">
        <v>58.25</v>
      </c>
      <c r="F144" s="14" t="s">
        <v>581</v>
      </c>
      <c r="G144" s="13">
        <v>190</v>
      </c>
      <c r="H144" s="13">
        <v>1</v>
      </c>
      <c r="I144" s="13">
        <v>1</v>
      </c>
      <c r="J144" s="13">
        <v>1</v>
      </c>
      <c r="K144" s="13">
        <f>VLOOKUP(J144,Points!$A$2:$B$202,2)</f>
        <v>28</v>
      </c>
      <c r="L144" s="13">
        <f ca="1">ROW(K144)-(ROW(F45)+MATCH(F144,OFFSET(F45,1,0,C157,1),0))+1</f>
        <v>3</v>
      </c>
      <c r="M144" s="62">
        <f>IF(D144="M",IF(C159&lt;&gt;"",IF(L144&lt;=C159,K144,0),IF(L144&gt;0,K144,0)),IF(C160&lt;&gt;"",IF(L144&lt;=C160,K144,0),IF(L144&gt;0,K144,0)))</f>
        <v>28</v>
      </c>
      <c r="N144" s="62">
        <f t="shared" si="9"/>
        <v>1</v>
      </c>
      <c r="O144" s="62">
        <f t="shared" si="10"/>
        <v>0</v>
      </c>
      <c r="P144" s="62">
        <f t="shared" si="11"/>
        <v>0</v>
      </c>
    </row>
    <row r="145" spans="1:16" ht="12.75" customHeight="1">
      <c r="A145" s="16" t="s">
        <v>381</v>
      </c>
      <c r="B145" s="15" t="s">
        <v>409</v>
      </c>
      <c r="C145" s="15" t="s">
        <v>408</v>
      </c>
      <c r="D145" s="14" t="s">
        <v>554</v>
      </c>
      <c r="E145" s="23">
        <v>71.25</v>
      </c>
      <c r="F145" s="14" t="s">
        <v>581</v>
      </c>
      <c r="G145" s="13">
        <v>154</v>
      </c>
      <c r="H145" s="13">
        <v>2</v>
      </c>
      <c r="I145" s="13">
        <v>1</v>
      </c>
      <c r="J145" s="13">
        <v>1</v>
      </c>
      <c r="K145" s="13">
        <f>VLOOKUP(J145,Points!$A$2:$B$202,2)</f>
        <v>28</v>
      </c>
      <c r="L145" s="13">
        <f ca="1">ROW(K145)-(ROW(F45)+MATCH(F145,OFFSET(F45,1,0,C157,1),0))+1</f>
        <v>4</v>
      </c>
      <c r="M145" s="62">
        <f>IF(D145="M",IF(C159&lt;&gt;"",IF(L145&lt;=C159,K145,0),IF(L145&gt;0,K145,0)),IF(C160&lt;&gt;"",IF(L145&lt;=C160,K145,0),IF(L145&gt;0,K145,0)))</f>
        <v>28</v>
      </c>
      <c r="N145" s="62">
        <f t="shared" si="9"/>
        <v>1</v>
      </c>
      <c r="O145" s="62">
        <f t="shared" si="10"/>
        <v>0</v>
      </c>
      <c r="P145" s="62">
        <f t="shared" si="11"/>
        <v>0</v>
      </c>
    </row>
    <row r="146" spans="1:16" ht="12.75" customHeight="1">
      <c r="A146" s="16" t="s">
        <v>381</v>
      </c>
      <c r="B146" s="15" t="s">
        <v>409</v>
      </c>
      <c r="C146" s="15" t="s">
        <v>408</v>
      </c>
      <c r="D146" s="14" t="s">
        <v>554</v>
      </c>
      <c r="E146" s="23">
        <v>71.25</v>
      </c>
      <c r="F146" s="14" t="s">
        <v>581</v>
      </c>
      <c r="G146" s="13">
        <v>154</v>
      </c>
      <c r="H146" s="13">
        <v>1</v>
      </c>
      <c r="I146" s="13">
        <v>1</v>
      </c>
      <c r="J146" s="13">
        <v>1</v>
      </c>
      <c r="K146" s="13">
        <f>VLOOKUP(J146,Points!$A$2:$B$202,2)</f>
        <v>28</v>
      </c>
      <c r="L146" s="13">
        <f ca="1">ROW(K146)-(ROW(F45)+MATCH(F146,OFFSET(F45,1,0,C157,1),0))+1</f>
        <v>5</v>
      </c>
      <c r="M146" s="62">
        <f>IF(D146="M",IF(C159&lt;&gt;"",IF(L146&lt;=C159,K146,0),IF(L146&gt;0,K146,0)),IF(C160&lt;&gt;"",IF(L146&lt;=C160,K146,0),IF(L146&gt;0,K146,0)))</f>
        <v>28</v>
      </c>
      <c r="N146" s="62">
        <f t="shared" si="9"/>
        <v>1</v>
      </c>
      <c r="O146" s="62">
        <f t="shared" si="10"/>
        <v>0</v>
      </c>
      <c r="P146" s="62">
        <f t="shared" si="11"/>
        <v>0</v>
      </c>
    </row>
    <row r="147" spans="1:16" ht="12.75" customHeight="1">
      <c r="A147" s="16" t="s">
        <v>381</v>
      </c>
      <c r="B147" s="15" t="s">
        <v>380</v>
      </c>
      <c r="C147" s="15" t="s">
        <v>379</v>
      </c>
      <c r="D147" s="14" t="s">
        <v>554</v>
      </c>
      <c r="E147" s="23">
        <v>53.1</v>
      </c>
      <c r="F147" s="14" t="s">
        <v>581</v>
      </c>
      <c r="G147" s="13">
        <v>148</v>
      </c>
      <c r="H147" s="13">
        <v>2</v>
      </c>
      <c r="I147" s="13">
        <v>2</v>
      </c>
      <c r="J147" s="13">
        <v>2</v>
      </c>
      <c r="K147" s="13">
        <f>VLOOKUP(J147,Points!$A$2:$B$202,2)</f>
        <v>25</v>
      </c>
      <c r="L147" s="13">
        <f ca="1">ROW(K147)-(ROW(F45)+MATCH(F147,OFFSET(F45,1,0,C157,1),0))+1</f>
        <v>6</v>
      </c>
      <c r="M147" s="62">
        <f>IF(D147="M",IF(C159&lt;&gt;"",IF(L147&lt;=C159,K147,0),IF(L147&gt;0,K147,0)),IF(C160&lt;&gt;"",IF(L147&lt;=C160,K147,0),IF(L147&gt;0,K147,0)))</f>
        <v>25</v>
      </c>
      <c r="N147" s="62">
        <f t="shared" si="9"/>
        <v>0</v>
      </c>
      <c r="O147" s="62">
        <f t="shared" si="10"/>
        <v>1</v>
      </c>
      <c r="P147" s="62">
        <f t="shared" si="11"/>
        <v>0</v>
      </c>
    </row>
    <row r="148" spans="1:16" ht="12.75" customHeight="1">
      <c r="A148" s="16" t="s">
        <v>381</v>
      </c>
      <c r="B148" s="15" t="s">
        <v>386</v>
      </c>
      <c r="C148" s="15" t="s">
        <v>385</v>
      </c>
      <c r="D148" s="14" t="s">
        <v>554</v>
      </c>
      <c r="E148" s="23">
        <v>57.7</v>
      </c>
      <c r="F148" s="14" t="s">
        <v>581</v>
      </c>
      <c r="G148" s="13">
        <v>186</v>
      </c>
      <c r="H148" s="13">
        <v>2</v>
      </c>
      <c r="I148" s="13">
        <v>3</v>
      </c>
      <c r="J148" s="13">
        <v>3</v>
      </c>
      <c r="K148" s="13">
        <f>VLOOKUP(J148,Points!$A$2:$B$202,2)</f>
        <v>23</v>
      </c>
      <c r="L148" s="13">
        <f ca="1">ROW(K148)-(ROW(F45)+MATCH(F148,OFFSET(F45,1,0,C157,1),0))+1</f>
        <v>7</v>
      </c>
      <c r="M148" s="62">
        <f>IF(D148="M",IF(C159&lt;&gt;"",IF(L148&lt;=C159,K148,0),IF(L148&gt;0,K148,0)),IF(C160&lt;&gt;"",IF(L148&lt;=C160,K148,0),IF(L148&gt;0,K148,0)))</f>
        <v>23</v>
      </c>
      <c r="N148" s="62">
        <f t="shared" si="9"/>
        <v>0</v>
      </c>
      <c r="O148" s="62">
        <f t="shared" si="10"/>
        <v>0</v>
      </c>
      <c r="P148" s="62">
        <f t="shared" si="11"/>
        <v>1</v>
      </c>
    </row>
    <row r="149" spans="1:16" ht="12.75" customHeight="1">
      <c r="A149" s="16" t="s">
        <v>381</v>
      </c>
      <c r="B149" s="15" t="s">
        <v>380</v>
      </c>
      <c r="C149" s="15" t="s">
        <v>379</v>
      </c>
      <c r="D149" s="14" t="s">
        <v>554</v>
      </c>
      <c r="E149" s="23">
        <v>53.1</v>
      </c>
      <c r="F149" s="14" t="s">
        <v>581</v>
      </c>
      <c r="G149" s="13">
        <v>148</v>
      </c>
      <c r="H149" s="13">
        <v>5</v>
      </c>
      <c r="I149" s="13">
        <v>4</v>
      </c>
      <c r="J149" s="13">
        <v>4</v>
      </c>
      <c r="K149" s="13">
        <f>VLOOKUP(J149,Points!$A$2:$B$202,2)</f>
        <v>22</v>
      </c>
      <c r="L149" s="13">
        <f ca="1">ROW(K149)-(ROW(F45)+MATCH(F149,OFFSET(F45,1,0,C157,1),0))+1</f>
        <v>8</v>
      </c>
      <c r="M149" s="62">
        <f>IF(D149="M",IF(C159&lt;&gt;"",IF(L149&lt;=C159,K149,0),IF(L149&gt;0,K149,0)),IF(C160&lt;&gt;"",IF(L149&lt;=C160,K149,0),IF(L149&gt;0,K149,0)))</f>
        <v>22</v>
      </c>
      <c r="N149" s="62">
        <f t="shared" si="9"/>
        <v>0</v>
      </c>
      <c r="O149" s="62">
        <f t="shared" si="10"/>
        <v>0</v>
      </c>
      <c r="P149" s="62">
        <f t="shared" si="11"/>
        <v>0</v>
      </c>
    </row>
    <row r="150" spans="1:16" ht="12.75" customHeight="1">
      <c r="A150" s="16" t="s">
        <v>381</v>
      </c>
      <c r="B150" s="15" t="s">
        <v>380</v>
      </c>
      <c r="C150" s="15" t="s">
        <v>379</v>
      </c>
      <c r="D150" s="14" t="s">
        <v>554</v>
      </c>
      <c r="E150" s="23">
        <v>53.1</v>
      </c>
      <c r="F150" s="14" t="s">
        <v>581</v>
      </c>
      <c r="G150" s="13">
        <v>148</v>
      </c>
      <c r="H150" s="13">
        <v>4</v>
      </c>
      <c r="I150" s="13">
        <v>3</v>
      </c>
      <c r="J150" s="13">
        <v>4</v>
      </c>
      <c r="K150" s="13">
        <f>VLOOKUP(J150,Points!$A$2:$B$202,2)</f>
        <v>22</v>
      </c>
      <c r="L150" s="13">
        <f ca="1">ROW(K150)-(ROW(F45)+MATCH(F150,OFFSET(F45,1,0,C157,1),0))+1</f>
        <v>9</v>
      </c>
      <c r="M150" s="62">
        <f>IF(D150="M",IF(C159&lt;&gt;"",IF(L150&lt;=C159,K150,0),IF(L150&gt;0,K150,0)),IF(C160&lt;&gt;"",IF(L150&lt;=C160,K150,0),IF(L150&gt;0,K150,0)))</f>
        <v>22</v>
      </c>
      <c r="N150" s="62">
        <f t="shared" si="9"/>
        <v>0</v>
      </c>
      <c r="O150" s="62">
        <f t="shared" si="10"/>
        <v>0</v>
      </c>
      <c r="P150" s="62">
        <f t="shared" si="11"/>
        <v>0</v>
      </c>
    </row>
    <row r="151" spans="1:16" ht="12.75" customHeight="1">
      <c r="A151" s="16" t="s">
        <v>381</v>
      </c>
      <c r="B151" s="15" t="s">
        <v>395</v>
      </c>
      <c r="C151" s="15" t="s">
        <v>394</v>
      </c>
      <c r="D151" s="14" t="s">
        <v>554</v>
      </c>
      <c r="E151" s="23">
        <v>60.65</v>
      </c>
      <c r="F151" s="14" t="s">
        <v>581</v>
      </c>
      <c r="G151" s="13">
        <v>136</v>
      </c>
      <c r="H151" s="13">
        <v>4</v>
      </c>
      <c r="I151" s="13">
        <v>4</v>
      </c>
      <c r="J151" s="13">
        <v>4</v>
      </c>
      <c r="K151" s="13">
        <f>VLOOKUP(J151,Points!$A$2:$B$202,2)</f>
        <v>22</v>
      </c>
      <c r="L151" s="13">
        <f ca="1">ROW(K151)-(ROW(F45)+MATCH(F151,OFFSET(F45,1,0,C157,1),0))+1</f>
        <v>10</v>
      </c>
      <c r="M151" s="62">
        <f>IF(D151="M",IF(C159&lt;&gt;"",IF(L151&lt;=C159,K151,0),IF(L151&gt;0,K151,0)),IF(C160&lt;&gt;"",IF(L151&lt;=C160,K151,0),IF(L151&gt;0,K151,0)))</f>
        <v>22</v>
      </c>
      <c r="N151" s="62">
        <f t="shared" si="9"/>
        <v>0</v>
      </c>
      <c r="O151" s="62">
        <f t="shared" si="10"/>
        <v>0</v>
      </c>
      <c r="P151" s="62">
        <f t="shared" si="11"/>
        <v>0</v>
      </c>
    </row>
    <row r="152" spans="1:16" ht="12.75" customHeight="1">
      <c r="A152" s="16" t="s">
        <v>381</v>
      </c>
      <c r="B152" s="15" t="s">
        <v>452</v>
      </c>
      <c r="C152" s="15" t="s">
        <v>451</v>
      </c>
      <c r="D152" s="14" t="s">
        <v>554</v>
      </c>
      <c r="E152" s="23">
        <v>54.75</v>
      </c>
      <c r="F152" s="14" t="s">
        <v>581</v>
      </c>
      <c r="G152" s="13">
        <v>179</v>
      </c>
      <c r="H152" s="13">
        <v>0</v>
      </c>
      <c r="I152" s="13">
        <v>0</v>
      </c>
      <c r="J152" s="13">
        <v>0</v>
      </c>
      <c r="K152" s="13">
        <f>VLOOKUP(J152,Points!$A$2:$B$202,2)</f>
        <v>0</v>
      </c>
      <c r="L152" s="13">
        <f ca="1">ROW(K152)-(ROW(F45)+MATCH(F152,OFFSET(F45,1,0,C157,1),0))+1</f>
        <v>11</v>
      </c>
      <c r="M152" s="62">
        <f>IF(D152="M",IF(C159&lt;&gt;"",IF(L152&lt;=C159,K152,0),IF(L152&gt;0,K152,0)),IF(C160&lt;&gt;"",IF(L152&lt;=C160,K152,0),IF(L152&gt;0,K152,0)))</f>
        <v>0</v>
      </c>
      <c r="N152" s="62">
        <f t="shared" si="9"/>
        <v>0</v>
      </c>
      <c r="O152" s="62">
        <f t="shared" si="10"/>
        <v>0</v>
      </c>
      <c r="P152" s="62">
        <f t="shared" si="11"/>
        <v>0</v>
      </c>
    </row>
    <row r="153" spans="1:16" ht="12.75" customHeight="1">
      <c r="A153" s="16" t="s">
        <v>107</v>
      </c>
      <c r="B153" s="15" t="s">
        <v>414</v>
      </c>
      <c r="C153" s="15" t="s">
        <v>105</v>
      </c>
      <c r="D153" s="14" t="s">
        <v>554</v>
      </c>
      <c r="E153" s="23">
        <v>111.4</v>
      </c>
      <c r="F153" s="14" t="s">
        <v>582</v>
      </c>
      <c r="G153" s="13">
        <v>172</v>
      </c>
      <c r="H153" s="13">
        <v>1</v>
      </c>
      <c r="I153" s="13">
        <v>1</v>
      </c>
      <c r="J153" s="13">
        <v>1</v>
      </c>
      <c r="K153" s="13">
        <f>VLOOKUP(J153,Points!$A$2:$B$202,2)</f>
        <v>28</v>
      </c>
      <c r="L153" s="13">
        <f ca="1">ROW(K153)-(ROW(F45)+MATCH(F153,OFFSET(F45,1,0,C157,1),0))+1</f>
        <v>1</v>
      </c>
      <c r="M153" s="62">
        <f>IF(D153="M",IF(C159&lt;&gt;"",IF(L153&lt;=C159,K153,0),IF(L153&gt;0,K153,0)),IF(C160&lt;&gt;"",IF(L153&lt;=C160,K153,0),IF(L153&gt;0,K153,0)))</f>
        <v>28</v>
      </c>
      <c r="N153" s="62">
        <f t="shared" si="9"/>
        <v>1</v>
      </c>
      <c r="O153" s="62">
        <f t="shared" si="10"/>
        <v>0</v>
      </c>
      <c r="P153" s="62">
        <f t="shared" si="11"/>
        <v>0</v>
      </c>
    </row>
    <row r="154" spans="1:16" ht="12.75" customHeight="1">
      <c r="A154" s="16" t="s">
        <v>107</v>
      </c>
      <c r="B154" s="15" t="s">
        <v>414</v>
      </c>
      <c r="C154" s="15" t="s">
        <v>105</v>
      </c>
      <c r="D154" s="14" t="s">
        <v>554</v>
      </c>
      <c r="E154" s="23">
        <v>111.4</v>
      </c>
      <c r="F154" s="14" t="s">
        <v>582</v>
      </c>
      <c r="G154" s="13">
        <v>172</v>
      </c>
      <c r="H154" s="13">
        <v>1</v>
      </c>
      <c r="I154" s="13">
        <v>1</v>
      </c>
      <c r="J154" s="13">
        <v>1</v>
      </c>
      <c r="K154" s="13">
        <f>VLOOKUP(J154,Points!$A$2:$B$202,2)</f>
        <v>28</v>
      </c>
      <c r="L154" s="13">
        <f ca="1">ROW(K154)-(ROW(F45)+MATCH(F154,OFFSET(F45,1,0,C157,1),0))+1</f>
        <v>2</v>
      </c>
      <c r="M154" s="62">
        <f>IF(D154="M",IF(C159&lt;&gt;"",IF(L154&lt;=C159,K154,0),IF(L154&gt;0,K154,0)),IF(C160&lt;&gt;"",IF(L154&lt;=C160,K154,0),IF(L154&gt;0,K154,0)))</f>
        <v>28</v>
      </c>
      <c r="N154" s="62">
        <f t="shared" si="9"/>
        <v>1</v>
      </c>
      <c r="O154" s="62">
        <f t="shared" si="10"/>
        <v>0</v>
      </c>
      <c r="P154" s="62">
        <f t="shared" si="11"/>
        <v>0</v>
      </c>
    </row>
    <row r="155" spans="1:16" ht="12.75" customHeight="1">
      <c r="A155" s="16" t="s">
        <v>107</v>
      </c>
      <c r="B155" s="15" t="s">
        <v>446</v>
      </c>
      <c r="C155" s="15" t="s">
        <v>445</v>
      </c>
      <c r="D155" s="14" t="s">
        <v>554</v>
      </c>
      <c r="E155" s="23">
        <v>116.8</v>
      </c>
      <c r="F155" s="14" t="s">
        <v>582</v>
      </c>
      <c r="G155" s="13">
        <v>160</v>
      </c>
      <c r="H155" s="13">
        <v>2</v>
      </c>
      <c r="I155" s="13">
        <v>2</v>
      </c>
      <c r="J155" s="13">
        <v>2</v>
      </c>
      <c r="K155" s="13">
        <f>VLOOKUP(J155,Points!$A$2:$B$202,2)</f>
        <v>25</v>
      </c>
      <c r="L155" s="13">
        <f ca="1">ROW(K155)-(ROW(F45)+MATCH(F155,OFFSET(F45,1,0,C157,1),0))+1</f>
        <v>3</v>
      </c>
      <c r="M155" s="62">
        <f>IF(D155="M",IF(C159&lt;&gt;"",IF(L155&lt;=C159,K155,0),IF(L155&gt;0,K155,0)),IF(C160&lt;&gt;"",IF(L155&lt;=C160,K155,0),IF(L155&gt;0,K155,0)))</f>
        <v>25</v>
      </c>
      <c r="N155" s="62">
        <f t="shared" si="9"/>
        <v>0</v>
      </c>
      <c r="O155" s="62">
        <f t="shared" si="10"/>
        <v>1</v>
      </c>
      <c r="P155" s="62">
        <f t="shared" si="11"/>
        <v>0</v>
      </c>
    </row>
    <row r="156" spans="1:16" ht="12.75" customHeight="1">
      <c r="A156" s="8"/>
      <c r="B156" s="10">
        <f ca="1">IF(A156&gt;0,SUMIF(OFFSET($A$46,0,0,$C$157,1),A156,OFFSET($A$46,0,9,$C$157,1)),"")</f>
      </c>
      <c r="C156" s="8">
        <f ca="1">IF(A156&gt;0,RANK(B156,OFFSET(A$4,0,0,#REF!,2)),"")</f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3" ht="12.75" customHeight="1">
      <c r="A157" t="s">
        <v>550</v>
      </c>
      <c r="C157">
        <v>110</v>
      </c>
    </row>
    <row r="158" spans="1:3" ht="12.75" customHeight="1">
      <c r="A158" s="4" t="s">
        <v>551</v>
      </c>
      <c r="B158" s="5"/>
      <c r="C158">
        <v>38</v>
      </c>
    </row>
    <row r="159" ht="12.75" customHeight="1"/>
    <row r="160" ht="12.75" customHeight="1">
      <c r="A160" t="s">
        <v>583</v>
      </c>
    </row>
    <row r="161" ht="12.75" customHeight="1"/>
    <row r="162" ht="12.75" customHeight="1"/>
    <row r="163" ht="12.75" customHeight="1"/>
    <row r="164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81" r:id="rId1"/>
  <headerFooter alignWithMargins="0">
    <oddHeader>&amp;LUbicación por Equipos (Total)&amp;C&amp;RDamas</oddHeader>
    <oddFooter>&amp;R&amp;P</oddFooter>
  </headerFooter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zoomScale="115" zoomScaleNormal="115" zoomScalePageLayoutView="0" workbookViewId="0" topLeftCell="B1">
      <selection activeCell="F11" sqref="F11"/>
    </sheetView>
  </sheetViews>
  <sheetFormatPr defaultColWidth="11.421875" defaultRowHeight="12.75"/>
  <cols>
    <col min="1" max="1" width="27.28125" style="0" customWidth="1"/>
    <col min="2" max="2" width="18.28125" style="0" customWidth="1"/>
    <col min="3" max="3" width="15.8515625" style="0" customWidth="1"/>
    <col min="4" max="4" width="11.00390625" style="0" customWidth="1"/>
    <col min="5" max="5" width="11.421875" style="0" customWidth="1"/>
    <col min="6" max="6" width="8.7109375" style="0" customWidth="1"/>
    <col min="7" max="7" width="11.421875" style="0" customWidth="1"/>
    <col min="8" max="9" width="11.421875" style="0" hidden="1" customWidth="1"/>
    <col min="10" max="11" width="11.421875" style="0" customWidth="1"/>
    <col min="12" max="12" width="10.00390625" style="0" customWidth="1"/>
    <col min="13" max="19" width="11.421875" style="4" customWidth="1"/>
    <col min="20" max="20" width="3.57421875" style="0" customWidth="1"/>
  </cols>
  <sheetData>
    <row r="1" spans="1:3" ht="12.75">
      <c r="A1" s="17" t="s">
        <v>584</v>
      </c>
      <c r="B1" s="3"/>
      <c r="C1" s="3"/>
    </row>
    <row r="2" spans="13:16" ht="12.75" thickBot="1">
      <c r="M2"/>
      <c r="P2"/>
    </row>
    <row r="3" spans="1:16" s="6" customFormat="1" ht="12.75" thickBot="1">
      <c r="A3" s="50" t="s">
        <v>12</v>
      </c>
      <c r="B3" s="49" t="s">
        <v>504</v>
      </c>
      <c r="C3" s="49" t="s">
        <v>18</v>
      </c>
      <c r="D3" s="49" t="s">
        <v>505</v>
      </c>
      <c r="E3" s="64" t="s">
        <v>554</v>
      </c>
      <c r="M3" s="50" t="s">
        <v>12</v>
      </c>
      <c r="N3" s="49" t="s">
        <v>506</v>
      </c>
      <c r="O3" s="64" t="s">
        <v>507</v>
      </c>
      <c r="P3" s="64" t="s">
        <v>508</v>
      </c>
    </row>
    <row r="4" spans="1:19" ht="12.75" customHeight="1">
      <c r="A4" s="48" t="s">
        <v>208</v>
      </c>
      <c r="B4" s="47">
        <f>SUMIF(A45:A302,A4,M45:M302)</f>
        <v>98</v>
      </c>
      <c r="C4" s="47">
        <f ca="1">IF(D4+E4&gt;0,RANK(B4,OFFSET(B3,1,0,C304,1)),"")</f>
        <v>21</v>
      </c>
      <c r="D4" s="47">
        <f>COUNTIF(F46:F301,CONCATENATE(A4,"_M"))</f>
        <v>3</v>
      </c>
      <c r="E4" s="61">
        <f>COUNTIF(F45:F302,CONCATENATE(A4,"_F"))</f>
        <v>1</v>
      </c>
      <c r="M4" s="48" t="s">
        <v>208</v>
      </c>
      <c r="N4" s="47">
        <f>SUMIF(A45:A302,A4,N45:N302)</f>
        <v>2</v>
      </c>
      <c r="O4" s="47">
        <f>SUMIF(A45:A302,A4,O45:O302)</f>
        <v>0</v>
      </c>
      <c r="P4" s="65">
        <f>SUMIF(A45:A302,A4,P45:P302)</f>
        <v>1</v>
      </c>
      <c r="Q4" s="12"/>
      <c r="R4" s="12"/>
      <c r="S4" s="12"/>
    </row>
    <row r="5" spans="1:19" s="11" customFormat="1" ht="12.75" customHeight="1">
      <c r="A5" s="48" t="s">
        <v>74</v>
      </c>
      <c r="B5" s="47">
        <f>SUMIF(A45:A302,A5,M45:M302)</f>
        <v>170</v>
      </c>
      <c r="C5" s="47">
        <f ca="1">IF(D5+E5&gt;0,RANK(B5,OFFSET(B3,1,0,C304,1)),"")</f>
        <v>12</v>
      </c>
      <c r="D5" s="47">
        <f>COUNTIF(F46:F301,CONCATENATE(A5,"_M"))</f>
        <v>1</v>
      </c>
      <c r="E5" s="61">
        <f>COUNTIF(F45:F302,CONCATENATE(A5,"_F"))</f>
        <v>6</v>
      </c>
      <c r="F5"/>
      <c r="G5"/>
      <c r="H5"/>
      <c r="I5"/>
      <c r="J5"/>
      <c r="K5"/>
      <c r="L5"/>
      <c r="M5" s="48" t="s">
        <v>74</v>
      </c>
      <c r="N5" s="47">
        <f>SUMIF(A45:A302,A5,N45:N302)</f>
        <v>2</v>
      </c>
      <c r="O5" s="47">
        <f>SUMIF(A45:A302,A5,O45:O302)</f>
        <v>0</v>
      </c>
      <c r="P5" s="65">
        <f>SUMIF(A45:A302,A5,P45:P302)</f>
        <v>4</v>
      </c>
      <c r="Q5" s="12"/>
      <c r="R5" s="12"/>
      <c r="S5" s="12"/>
    </row>
    <row r="6" spans="1:19" ht="12.75" customHeight="1">
      <c r="A6" s="48" t="s">
        <v>354</v>
      </c>
      <c r="B6" s="47">
        <f>SUMIF(A45:A302,A6,M45:M302)</f>
        <v>81</v>
      </c>
      <c r="C6" s="47">
        <f ca="1">IF(D6+E6&gt;0,RANK(B6,OFFSET(B3,1,0,C304,1)),"")</f>
        <v>24</v>
      </c>
      <c r="D6" s="47">
        <f>COUNTIF(F46:F301,CONCATENATE(A6,"_M"))</f>
        <v>0</v>
      </c>
      <c r="E6" s="61">
        <f>COUNTIF(F45:F302,CONCATENATE(A6,"_F"))</f>
        <v>3</v>
      </c>
      <c r="M6" s="48" t="s">
        <v>354</v>
      </c>
      <c r="N6" s="47">
        <f>SUMIF(A45:A302,A6,N45:N302)</f>
        <v>2</v>
      </c>
      <c r="O6" s="47">
        <f>SUMIF(A45:A302,A6,O45:O302)</f>
        <v>1</v>
      </c>
      <c r="P6" s="65">
        <f>SUMIF(A45:A302,A6,P45:P302)</f>
        <v>0</v>
      </c>
      <c r="Q6" s="12"/>
      <c r="R6" s="12"/>
      <c r="S6" s="12"/>
    </row>
    <row r="7" spans="1:19" ht="12.75" customHeight="1">
      <c r="A7" s="48" t="s">
        <v>31</v>
      </c>
      <c r="B7" s="47">
        <f>SUMIF(A45:A302,A7,M45:M302)</f>
        <v>109</v>
      </c>
      <c r="C7" s="47">
        <f ca="1">IF(D7+E7&gt;0,RANK(B7,OFFSET(B3,1,0,C304,1)),"")</f>
        <v>19</v>
      </c>
      <c r="D7" s="47">
        <f>COUNTIF(F46:F301,CONCATENATE(A7,"_M"))</f>
        <v>3</v>
      </c>
      <c r="E7" s="61">
        <f>COUNTIF(F45:F302,CONCATENATE(A7,"_F"))</f>
        <v>2</v>
      </c>
      <c r="M7" s="48" t="s">
        <v>31</v>
      </c>
      <c r="N7" s="47">
        <f>SUMIF(A45:A302,A7,N45:N302)</f>
        <v>0</v>
      </c>
      <c r="O7" s="47">
        <f>SUMIF(A45:A302,A7,O45:O302)</f>
        <v>2</v>
      </c>
      <c r="P7" s="65">
        <f>SUMIF(A45:A302,A7,P45:P302)</f>
        <v>1</v>
      </c>
      <c r="Q7" s="12"/>
      <c r="R7" s="12"/>
      <c r="S7" s="12"/>
    </row>
    <row r="8" spans="1:19" ht="12.75" customHeight="1">
      <c r="A8" s="48" t="s">
        <v>92</v>
      </c>
      <c r="B8" s="47">
        <f>SUMIF(A45:A302,A8,M45:M302)</f>
        <v>192</v>
      </c>
      <c r="C8" s="47">
        <f ca="1">IF(D8+E8&gt;0,RANK(B8,OFFSET(B3,1,0,C304,1)),"")</f>
        <v>11</v>
      </c>
      <c r="D8" s="47">
        <f>COUNTIF(F46:F301,CONCATENATE(A8,"_M"))</f>
        <v>4</v>
      </c>
      <c r="E8" s="61">
        <f>COUNTIF(F45:F302,CONCATENATE(A8,"_F"))</f>
        <v>4</v>
      </c>
      <c r="M8" s="48" t="s">
        <v>92</v>
      </c>
      <c r="N8" s="47">
        <f>SUMIF(A45:A302,A8,N45:N302)</f>
        <v>2</v>
      </c>
      <c r="O8" s="47">
        <f>SUMIF(A45:A302,A8,O45:O302)</f>
        <v>1</v>
      </c>
      <c r="P8" s="65">
        <f>SUMIF(A45:A302,A8,P45:P302)</f>
        <v>3</v>
      </c>
      <c r="Q8" s="12"/>
      <c r="R8" s="12"/>
      <c r="S8" s="12"/>
    </row>
    <row r="9" spans="1:19" ht="12.75" customHeight="1" thickBot="1">
      <c r="A9" s="48" t="s">
        <v>99</v>
      </c>
      <c r="B9" s="47">
        <f>SUMIF(A45:A302,A9,M45:M302)</f>
        <v>232</v>
      </c>
      <c r="C9" s="47">
        <f ca="1">IF(D9+E9&gt;0,RANK(B9,OFFSET(B3,1,0,C304,1)),"")</f>
        <v>7</v>
      </c>
      <c r="D9" s="47">
        <f>COUNTIF(F46:F301,CONCATENATE(A9,"_M"))</f>
        <v>8</v>
      </c>
      <c r="E9" s="61">
        <f>COUNTIF(F45:F302,CONCATENATE(A9,"_F"))</f>
        <v>3</v>
      </c>
      <c r="M9" s="48" t="s">
        <v>99</v>
      </c>
      <c r="N9" s="47">
        <f>SUMIF(A45:A302,A9,N45:N302)</f>
        <v>1</v>
      </c>
      <c r="O9" s="47">
        <f>SUMIF(A45:A302,A9,O45:O302)</f>
        <v>2</v>
      </c>
      <c r="P9" s="65">
        <f>SUMIF(A45:A302,A9,P45:P302)</f>
        <v>2</v>
      </c>
      <c r="Q9" s="12"/>
      <c r="R9" s="12"/>
      <c r="S9" s="12"/>
    </row>
    <row r="10" spans="1:19" ht="12.75" customHeight="1" thickBot="1">
      <c r="A10" s="48" t="s">
        <v>185</v>
      </c>
      <c r="B10" s="47">
        <f>SUMIF(A45:A302,A10,M45:M302)</f>
        <v>51</v>
      </c>
      <c r="C10" s="47">
        <f ca="1">IF(D10+E10&gt;0,RANK(B10,OFFSET(B3,1,0,C304,1)),"")</f>
        <v>28</v>
      </c>
      <c r="D10" s="47">
        <f>COUNTIF(F46:F301,CONCATENATE(A10,"_M"))</f>
        <v>2</v>
      </c>
      <c r="E10" s="61">
        <f>COUNTIF(F45:F302,CONCATENATE(A10,"_F"))</f>
        <v>0</v>
      </c>
      <c r="M10" s="48" t="s">
        <v>185</v>
      </c>
      <c r="N10" s="47">
        <f>SUMIF(A45:A302,A10,N45:N302)</f>
        <v>1</v>
      </c>
      <c r="O10" s="47">
        <f>SUMIF(A45:A302,A10,O45:O302)</f>
        <v>0</v>
      </c>
      <c r="P10" s="65">
        <f>SUMIF(A45:A302,A10,P45:P302)</f>
        <v>1</v>
      </c>
      <c r="Q10" s="12"/>
      <c r="R10" s="12"/>
      <c r="S10" s="12"/>
    </row>
    <row r="11" spans="1:19" ht="12.75" customHeight="1">
      <c r="A11" s="48" t="s">
        <v>48</v>
      </c>
      <c r="B11" s="47">
        <f>SUMIF(A45:A302,A11,M45:M302)</f>
        <v>143</v>
      </c>
      <c r="C11" s="47">
        <f ca="1">IF(D11+E11&gt;0,RANK(B11,OFFSET(B3,1,0,C304,1)),"")</f>
        <v>16</v>
      </c>
      <c r="D11" s="47">
        <f>COUNTIF(F46:F301,CONCATENATE(A11,"_M"))</f>
        <v>3</v>
      </c>
      <c r="E11" s="61">
        <f>COUNTIF(F45:F302,CONCATENATE(A11,"_F"))</f>
        <v>3</v>
      </c>
      <c r="M11" s="48" t="s">
        <v>48</v>
      </c>
      <c r="N11" s="47">
        <f>SUMIF(A45:A302,A11,N45:N302)</f>
        <v>2</v>
      </c>
      <c r="O11" s="47">
        <f>SUMIF(A45:A302,A11,O45:O302)</f>
        <v>1</v>
      </c>
      <c r="P11" s="65">
        <f>SUMIF(A45:A302,A11,P45:P302)</f>
        <v>0</v>
      </c>
      <c r="Q11" s="12"/>
      <c r="R11" s="12"/>
      <c r="S11" s="12"/>
    </row>
    <row r="12" spans="1:19" s="11" customFormat="1" ht="12.75" customHeight="1">
      <c r="A12" s="48" t="s">
        <v>22</v>
      </c>
      <c r="B12" s="47">
        <f>SUMIF(A45:A302,A12,M45:M302)</f>
        <v>281</v>
      </c>
      <c r="C12" s="47">
        <f ca="1">IF(D12+E12&gt;0,RANK(B12,OFFSET(B3,1,0,C304,1)),"")</f>
        <v>3</v>
      </c>
      <c r="D12" s="47">
        <f>COUNTIF(F46:F301,CONCATENATE(A12,"_M"))</f>
        <v>6</v>
      </c>
      <c r="E12" s="61">
        <f>COUNTIF(F45:F302,CONCATENATE(A12,"_F"))</f>
        <v>5</v>
      </c>
      <c r="F12"/>
      <c r="G12"/>
      <c r="H12"/>
      <c r="I12"/>
      <c r="J12"/>
      <c r="K12"/>
      <c r="L12"/>
      <c r="M12" s="48" t="s">
        <v>22</v>
      </c>
      <c r="N12" s="47">
        <f>SUMIF(A45:A302,A12,N45:N302)</f>
        <v>5</v>
      </c>
      <c r="O12" s="47">
        <f>SUMIF(A45:A302,A12,O45:O302)</f>
        <v>4</v>
      </c>
      <c r="P12" s="65">
        <f>SUMIF(A45:A302,A12,P45:P302)</f>
        <v>0</v>
      </c>
      <c r="Q12" s="12"/>
      <c r="R12" s="12"/>
      <c r="S12" s="12"/>
    </row>
    <row r="13" spans="1:19" ht="12.75" customHeight="1" thickBot="1">
      <c r="A13" s="48" t="s">
        <v>96</v>
      </c>
      <c r="B13" s="47">
        <f>SUMIF(A45:A302,A13,M45:M302)</f>
        <v>153</v>
      </c>
      <c r="C13" s="47">
        <f ca="1">IF(D13+E13&gt;0,RANK(B13,OFFSET(B3,1,0,C304,1)),"")</f>
        <v>15</v>
      </c>
      <c r="D13" s="47">
        <f>COUNTIF(F46:F301,CONCATENATE(A13,"_M"))</f>
        <v>4</v>
      </c>
      <c r="E13" s="61">
        <f>COUNTIF(F45:F302,CONCATENATE(A13,"_F"))</f>
        <v>2</v>
      </c>
      <c r="M13" s="48" t="s">
        <v>96</v>
      </c>
      <c r="N13" s="47">
        <f>SUMIF(A45:A302,A13,N45:N302)</f>
        <v>3</v>
      </c>
      <c r="O13" s="47">
        <f>SUMIF(A45:A302,A13,O45:O302)</f>
        <v>1</v>
      </c>
      <c r="P13" s="65">
        <f>SUMIF(A45:A302,A13,P45:P302)</f>
        <v>1</v>
      </c>
      <c r="Q13" s="12"/>
      <c r="R13" s="12"/>
      <c r="S13" s="12"/>
    </row>
    <row r="14" spans="1:19" ht="12.75" customHeight="1">
      <c r="A14" s="48" t="s">
        <v>145</v>
      </c>
      <c r="B14" s="47">
        <f>SUMIF(A45:A302,A14,M45:M302)</f>
        <v>21</v>
      </c>
      <c r="C14" s="47">
        <f ca="1">IF(D14+E14&gt;0,RANK(B14,OFFSET(B3,1,0,C304,1)),"")</f>
        <v>37</v>
      </c>
      <c r="D14" s="47">
        <f>COUNTIF(F46:F301,CONCATENATE(A14,"_M"))</f>
        <v>3</v>
      </c>
      <c r="E14" s="61">
        <f>COUNTIF(F45:F302,CONCATENATE(A14,"_F"))</f>
        <v>1</v>
      </c>
      <c r="M14" s="48" t="s">
        <v>145</v>
      </c>
      <c r="N14" s="47">
        <f>SUMIF(A45:A302,A14,N45:N302)</f>
        <v>0</v>
      </c>
      <c r="O14" s="47">
        <f>SUMIF(A45:A302,A14,O45:O302)</f>
        <v>0</v>
      </c>
      <c r="P14" s="65">
        <f>SUMIF(A45:A302,A14,P45:P302)</f>
        <v>0</v>
      </c>
      <c r="Q14" s="12"/>
      <c r="R14" s="12"/>
      <c r="S14" s="12"/>
    </row>
    <row r="15" spans="1:19" ht="12.75" customHeight="1">
      <c r="A15" s="48" t="s">
        <v>178</v>
      </c>
      <c r="B15" s="47">
        <f>SUMIF(A45:A302,A15,M45:M302)</f>
        <v>48</v>
      </c>
      <c r="C15" s="47">
        <f ca="1">IF(D15+E15&gt;0,RANK(B15,OFFSET(B3,1,0,C304,1)),"")</f>
        <v>30</v>
      </c>
      <c r="D15" s="47">
        <f>COUNTIF(F46:F301,CONCATENATE(A15,"_M"))</f>
        <v>1</v>
      </c>
      <c r="E15" s="61">
        <f>COUNTIF(F45:F302,CONCATENATE(A15,"_F"))</f>
        <v>1</v>
      </c>
      <c r="M15" s="48" t="s">
        <v>178</v>
      </c>
      <c r="N15" s="47">
        <f>SUMIF(A45:A302,A15,N45:N302)</f>
        <v>0</v>
      </c>
      <c r="O15" s="47">
        <f>SUMIF(A45:A302,A15,O45:O302)</f>
        <v>1</v>
      </c>
      <c r="P15" s="65">
        <f>SUMIF(A45:A302,A15,P45:P302)</f>
        <v>1</v>
      </c>
      <c r="Q15" s="12"/>
      <c r="R15" s="12"/>
      <c r="S15" s="12"/>
    </row>
    <row r="16" spans="1:19" ht="12.75" customHeight="1">
      <c r="A16" s="48" t="s">
        <v>182</v>
      </c>
      <c r="B16" s="47">
        <f>SUMIF(A45:A302,A16,M45:M302)</f>
        <v>117</v>
      </c>
      <c r="C16" s="47">
        <f ca="1">IF(D16+E16&gt;0,RANK(B16,OFFSET(B3,1,0,C304,1)),"")</f>
        <v>17</v>
      </c>
      <c r="D16" s="47">
        <f>COUNTIF(F46:F301,CONCATENATE(A16,"_M"))</f>
        <v>5</v>
      </c>
      <c r="E16" s="61">
        <f>COUNTIF(F45:F302,CONCATENATE(A16,"_F"))</f>
        <v>0</v>
      </c>
      <c r="M16" s="48" t="s">
        <v>182</v>
      </c>
      <c r="N16" s="47">
        <f>SUMIF(A45:A302,A16,N45:N302)</f>
        <v>2</v>
      </c>
      <c r="O16" s="47">
        <f>SUMIF(A45:A302,A16,O45:O302)</f>
        <v>1</v>
      </c>
      <c r="P16" s="65">
        <f>SUMIF(A45:A302,A16,P45:P302)</f>
        <v>0</v>
      </c>
      <c r="Q16" s="12"/>
      <c r="R16" s="12"/>
      <c r="S16" s="12"/>
    </row>
    <row r="17" spans="1:19" ht="12.75" customHeight="1">
      <c r="A17" s="48" t="s">
        <v>120</v>
      </c>
      <c r="B17" s="47">
        <f>SUMIF(A45:A302,A17,M45:M302)</f>
        <v>155</v>
      </c>
      <c r="C17" s="47">
        <f ca="1">IF(D17+E17&gt;0,RANK(B17,OFFSET(B3,1,0,C304,1)),"")</f>
        <v>14</v>
      </c>
      <c r="D17" s="47">
        <f>COUNTIF(F46:F301,CONCATENATE(A17,"_M"))</f>
        <v>4</v>
      </c>
      <c r="E17" s="61">
        <f>COUNTIF(F45:F302,CONCATENATE(A17,"_F"))</f>
        <v>3</v>
      </c>
      <c r="M17" s="48" t="s">
        <v>120</v>
      </c>
      <c r="N17" s="47">
        <f>SUMIF(A45:A302,A17,N45:N302)</f>
        <v>3</v>
      </c>
      <c r="O17" s="47">
        <f>SUMIF(A45:A302,A17,O45:O302)</f>
        <v>1</v>
      </c>
      <c r="P17" s="65">
        <f>SUMIF(A45:A302,A17,P45:P302)</f>
        <v>2</v>
      </c>
      <c r="Q17" s="12"/>
      <c r="R17" s="12"/>
      <c r="S17" s="12"/>
    </row>
    <row r="18" spans="1:19" ht="12.75" customHeight="1">
      <c r="A18" s="48" t="s">
        <v>45</v>
      </c>
      <c r="B18" s="47">
        <f>SUMIF(A45:A302,A18,M45:M302)</f>
        <v>116</v>
      </c>
      <c r="C18" s="47">
        <f ca="1">IF(D18+E18&gt;0,RANK(B18,OFFSET(B3,1,0,C304,1)),"")</f>
        <v>18</v>
      </c>
      <c r="D18" s="47">
        <f>COUNTIF(F46:F301,CONCATENATE(A18,"_M"))</f>
        <v>4</v>
      </c>
      <c r="E18" s="61">
        <f>COUNTIF(F45:F302,CONCATENATE(A18,"_F"))</f>
        <v>3</v>
      </c>
      <c r="M18" s="48" t="s">
        <v>45</v>
      </c>
      <c r="N18" s="47">
        <f>SUMIF(A45:A302,A18,N45:N302)</f>
        <v>1</v>
      </c>
      <c r="O18" s="47">
        <f>SUMIF(A45:A302,A18,O45:O302)</f>
        <v>1</v>
      </c>
      <c r="P18" s="65">
        <f>SUMIF(A45:A302,A18,P45:P302)</f>
        <v>0</v>
      </c>
      <c r="Q18" s="12"/>
      <c r="R18" s="12"/>
      <c r="S18" s="12"/>
    </row>
    <row r="19" spans="1:19" ht="12.75" customHeight="1">
      <c r="A19" s="48" t="s">
        <v>27</v>
      </c>
      <c r="B19" s="47">
        <f>SUMIF(A45:A302,A19,M45:M302)</f>
        <v>78</v>
      </c>
      <c r="C19" s="47">
        <f ca="1">IF(D19+E19&gt;0,RANK(B19,OFFSET(B3,1,0,C304,1)),"")</f>
        <v>25</v>
      </c>
      <c r="D19" s="47">
        <f>COUNTIF(F46:F301,CONCATENATE(A19,"_M"))</f>
        <v>2</v>
      </c>
      <c r="E19" s="61">
        <f>COUNTIF(F45:F302,CONCATENATE(A19,"_F"))</f>
        <v>1</v>
      </c>
      <c r="M19" s="48" t="s">
        <v>27</v>
      </c>
      <c r="N19" s="47">
        <f>SUMIF(A45:A302,A19,N45:N302)</f>
        <v>1</v>
      </c>
      <c r="O19" s="47">
        <f>SUMIF(A45:A302,A19,O45:O302)</f>
        <v>2</v>
      </c>
      <c r="P19" s="65">
        <f>SUMIF(A45:A302,A19,P45:P302)</f>
        <v>0</v>
      </c>
      <c r="Q19" s="12"/>
      <c r="R19" s="12"/>
      <c r="S19" s="12"/>
    </row>
    <row r="20" spans="1:19" ht="12.75" customHeight="1">
      <c r="A20" s="48" t="s">
        <v>103</v>
      </c>
      <c r="B20" s="47">
        <f>SUMIF(A45:A302,A20,M45:M302)</f>
        <v>28</v>
      </c>
      <c r="C20" s="47">
        <f ca="1">IF(D20+E20&gt;0,RANK(B20,OFFSET(B3,1,0,C304,1)),"")</f>
        <v>31</v>
      </c>
      <c r="D20" s="47">
        <f>COUNTIF(F46:F301,CONCATENATE(A20,"_M"))</f>
        <v>1</v>
      </c>
      <c r="E20" s="61">
        <f>COUNTIF(F45:F302,CONCATENATE(A20,"_F"))</f>
        <v>0</v>
      </c>
      <c r="M20" s="48" t="s">
        <v>103</v>
      </c>
      <c r="N20" s="47">
        <f>SUMIF(A45:A302,A20,N45:N302)</f>
        <v>1</v>
      </c>
      <c r="O20" s="47">
        <f>SUMIF(A45:A302,A20,O45:O302)</f>
        <v>0</v>
      </c>
      <c r="P20" s="65">
        <f>SUMIF(A45:A302,A20,P45:P302)</f>
        <v>0</v>
      </c>
      <c r="Q20" s="12"/>
      <c r="R20" s="12"/>
      <c r="S20" s="12"/>
    </row>
    <row r="21" spans="1:19" ht="12.75" customHeight="1">
      <c r="A21" s="48" t="s">
        <v>71</v>
      </c>
      <c r="B21" s="47">
        <f>SUMIF(A45:A302,A21,M45:M302)</f>
        <v>25</v>
      </c>
      <c r="C21" s="47">
        <f ca="1">IF(D21+E21&gt;0,RANK(B21,OFFSET(B3,1,0,C304,1)),"")</f>
        <v>33</v>
      </c>
      <c r="D21" s="47">
        <f>COUNTIF(F46:F301,CONCATENATE(A21,"_M"))</f>
        <v>2</v>
      </c>
      <c r="E21" s="61">
        <f>COUNTIF(F45:F302,CONCATENATE(A21,"_F"))</f>
        <v>0</v>
      </c>
      <c r="M21" s="48" t="s">
        <v>71</v>
      </c>
      <c r="N21" s="47">
        <f>SUMIF(A45:A302,A21,N45:N302)</f>
        <v>0</v>
      </c>
      <c r="O21" s="47">
        <f>SUMIF(A45:A302,A21,O45:O302)</f>
        <v>1</v>
      </c>
      <c r="P21" s="65">
        <f>SUMIF(A45:A302,A21,P45:P302)</f>
        <v>0</v>
      </c>
      <c r="Q21" s="12"/>
      <c r="R21" s="12"/>
      <c r="S21" s="12"/>
    </row>
    <row r="22" spans="1:19" ht="12.75" customHeight="1">
      <c r="A22" s="48" t="s">
        <v>290</v>
      </c>
      <c r="B22" s="47">
        <f>SUMIF(A45:A302,A22,M45:M302)</f>
        <v>95</v>
      </c>
      <c r="C22" s="47">
        <f ca="1">IF(D22+E22&gt;0,RANK(B22,OFFSET(B3,1,0,C304,1)),"")</f>
        <v>22</v>
      </c>
      <c r="D22" s="47">
        <f>COUNTIF(F46:F301,CONCATENATE(A22,"_M"))</f>
        <v>2</v>
      </c>
      <c r="E22" s="61">
        <f>COUNTIF(F45:F302,CONCATENATE(A22,"_F"))</f>
        <v>3</v>
      </c>
      <c r="M22" s="48" t="s">
        <v>290</v>
      </c>
      <c r="N22" s="47">
        <f>SUMIF(A45:A302,A22,N45:N302)</f>
        <v>1</v>
      </c>
      <c r="O22" s="47">
        <f>SUMIF(A45:A302,A22,O45:O302)</f>
        <v>0</v>
      </c>
      <c r="P22" s="65">
        <f>SUMIF(A45:A302,A22,P45:P302)</f>
        <v>1</v>
      </c>
      <c r="Q22" s="12"/>
      <c r="R22" s="12"/>
      <c r="S22" s="12"/>
    </row>
    <row r="23" spans="1:19" ht="12.75" customHeight="1">
      <c r="A23" s="48" t="s">
        <v>115</v>
      </c>
      <c r="B23" s="47">
        <f>SUMIF(A45:A302,A23,M45:M302)</f>
        <v>249</v>
      </c>
      <c r="C23" s="47">
        <f ca="1">IF(D23+E23&gt;0,RANK(B23,OFFSET(B3,1,0,C304,1)),"")</f>
        <v>6</v>
      </c>
      <c r="D23" s="47">
        <f>COUNTIF(F46:F301,CONCATENATE(A23,"_M"))</f>
        <v>6</v>
      </c>
      <c r="E23" s="61">
        <f>COUNTIF(F45:F302,CONCATENATE(A23,"_F"))</f>
        <v>5</v>
      </c>
      <c r="M23" s="48" t="s">
        <v>115</v>
      </c>
      <c r="N23" s="47">
        <f>SUMIF(A45:A302,A23,N45:N302)</f>
        <v>4</v>
      </c>
      <c r="O23" s="47">
        <f>SUMIF(A45:A302,A23,O45:O302)</f>
        <v>1</v>
      </c>
      <c r="P23" s="65">
        <f>SUMIF(A45:A302,A23,P45:P302)</f>
        <v>3</v>
      </c>
      <c r="Q23" s="12"/>
      <c r="R23" s="12"/>
      <c r="S23" s="12"/>
    </row>
    <row r="24" spans="1:19" ht="12.75" customHeight="1">
      <c r="A24" s="48" t="s">
        <v>83</v>
      </c>
      <c r="B24" s="47">
        <f>SUMIF(A45:A302,A24,M45:M302)</f>
        <v>363</v>
      </c>
      <c r="C24" s="47">
        <f ca="1">IF(D24+E24&gt;0,RANK(B24,OFFSET(B3,1,0,C304,1)),"")</f>
        <v>2</v>
      </c>
      <c r="D24" s="47">
        <f>COUNTIF(F46:F301,CONCATENATE(A24,"_M"))</f>
        <v>6</v>
      </c>
      <c r="E24" s="61">
        <f>COUNTIF(F45:F302,CONCATENATE(A24,"_F"))</f>
        <v>8</v>
      </c>
      <c r="M24" s="48" t="s">
        <v>83</v>
      </c>
      <c r="N24" s="47">
        <f>SUMIF(A45:A302,A24,N45:N302)</f>
        <v>8</v>
      </c>
      <c r="O24" s="47">
        <f>SUMIF(A45:A302,A24,O45:O302)</f>
        <v>1</v>
      </c>
      <c r="P24" s="65">
        <f>SUMIF(A45:A302,A24,P45:P302)</f>
        <v>4</v>
      </c>
      <c r="Q24" s="12"/>
      <c r="R24" s="12"/>
      <c r="S24" s="12"/>
    </row>
    <row r="25" spans="1:19" ht="12.75" customHeight="1">
      <c r="A25" s="48" t="s">
        <v>338</v>
      </c>
      <c r="B25" s="47">
        <f>SUMIF(A45:A302,A25,M45:M302)</f>
        <v>25</v>
      </c>
      <c r="C25" s="47">
        <f ca="1">IF(D25+E25&gt;0,RANK(B25,OFFSET(B3,1,0,C304,1)),"")</f>
        <v>33</v>
      </c>
      <c r="D25" s="47">
        <f>COUNTIF(F46:F301,CONCATENATE(A25,"_M"))</f>
        <v>0</v>
      </c>
      <c r="E25" s="61">
        <f>COUNTIF(F45:F302,CONCATENATE(A25,"_F"))</f>
        <v>1</v>
      </c>
      <c r="M25" s="48" t="s">
        <v>338</v>
      </c>
      <c r="N25" s="47">
        <f>SUMIF(A45:A302,A25,N45:N302)</f>
        <v>0</v>
      </c>
      <c r="O25" s="47">
        <f>SUMIF(A45:A302,A25,O45:O302)</f>
        <v>1</v>
      </c>
      <c r="P25" s="65">
        <f>SUMIF(A45:A302,A25,P45:P302)</f>
        <v>0</v>
      </c>
      <c r="Q25" s="12"/>
      <c r="R25" s="12"/>
      <c r="S25" s="12"/>
    </row>
    <row r="26" spans="1:19" ht="12.75" customHeight="1">
      <c r="A26" s="48" t="s">
        <v>191</v>
      </c>
      <c r="B26" s="47">
        <f>SUMIF(A45:A302,A26,M45:M302)</f>
        <v>28</v>
      </c>
      <c r="C26" s="47">
        <f ca="1">IF(D26+E26&gt;0,RANK(B26,OFFSET(B3,1,0,C304,1)),"")</f>
        <v>31</v>
      </c>
      <c r="D26" s="47">
        <f>COUNTIF(F46:F301,CONCATENATE(A26,"_M"))</f>
        <v>1</v>
      </c>
      <c r="E26" s="61">
        <f>COUNTIF(F45:F302,CONCATENATE(A26,"_F"))</f>
        <v>0</v>
      </c>
      <c r="M26" s="48" t="s">
        <v>191</v>
      </c>
      <c r="N26" s="47">
        <f>SUMIF(A45:A302,A26,N45:N302)</f>
        <v>1</v>
      </c>
      <c r="O26" s="47">
        <f>SUMIF(A45:A302,A26,O45:O302)</f>
        <v>0</v>
      </c>
      <c r="P26" s="65">
        <f>SUMIF(A45:A302,A26,P45:P302)</f>
        <v>0</v>
      </c>
      <c r="Q26" s="12"/>
      <c r="R26" s="12"/>
      <c r="S26" s="12"/>
    </row>
    <row r="27" spans="1:19" ht="12.75" customHeight="1">
      <c r="A27" s="48" t="s">
        <v>250</v>
      </c>
      <c r="B27" s="47">
        <f>SUMIF(A45:A302,A27,M45:M302)</f>
        <v>22</v>
      </c>
      <c r="C27" s="47">
        <f ca="1">IF(D27+E27&gt;0,RANK(B27,OFFSET(B3,1,0,C304,1)),"")</f>
        <v>36</v>
      </c>
      <c r="D27" s="47">
        <f>COUNTIF(F46:F301,CONCATENATE(A27,"_M"))</f>
        <v>2</v>
      </c>
      <c r="E27" s="61">
        <f>COUNTIF(F45:F302,CONCATENATE(A27,"_F"))</f>
        <v>0</v>
      </c>
      <c r="M27" s="48" t="s">
        <v>250</v>
      </c>
      <c r="N27" s="47">
        <f>SUMIF(A45:A302,A27,N45:N302)</f>
        <v>0</v>
      </c>
      <c r="O27" s="47">
        <f>SUMIF(A45:A302,A27,O45:O302)</f>
        <v>0</v>
      </c>
      <c r="P27" s="65">
        <f>SUMIF(A45:A302,A27,P45:P302)</f>
        <v>0</v>
      </c>
      <c r="Q27" s="12"/>
      <c r="R27" s="12"/>
      <c r="S27" s="12"/>
    </row>
    <row r="28" spans="1:19" ht="12.75" customHeight="1">
      <c r="A28" s="48" t="s">
        <v>77</v>
      </c>
      <c r="B28" s="47">
        <f>SUMIF(A45:A302,A28,M45:M302)</f>
        <v>100</v>
      </c>
      <c r="C28" s="47">
        <f ca="1">IF(D28+E28&gt;0,RANK(B28,OFFSET(B3,1,0,C304,1)),"")</f>
        <v>20</v>
      </c>
      <c r="D28" s="47">
        <f>COUNTIF(F46:F301,CONCATENATE(A28,"_M"))</f>
        <v>3</v>
      </c>
      <c r="E28" s="61">
        <f>COUNTIF(F45:F302,CONCATENATE(A28,"_F"))</f>
        <v>4</v>
      </c>
      <c r="M28" s="48" t="s">
        <v>77</v>
      </c>
      <c r="N28" s="47">
        <f>SUMIF(A45:A302,A28,N45:N302)</f>
        <v>1</v>
      </c>
      <c r="O28" s="47">
        <f>SUMIF(A45:A302,A28,O45:O302)</f>
        <v>2</v>
      </c>
      <c r="P28" s="65">
        <f>SUMIF(A45:A302,A28,P45:P302)</f>
        <v>0</v>
      </c>
      <c r="Q28" s="12"/>
      <c r="R28" s="12"/>
      <c r="S28" s="12"/>
    </row>
    <row r="29" spans="1:19" ht="12.75" customHeight="1">
      <c r="A29" s="48" t="s">
        <v>54</v>
      </c>
      <c r="B29" s="47">
        <f>SUMIF(A45:A302,A29,M45:M302)</f>
        <v>210</v>
      </c>
      <c r="C29" s="47">
        <f ca="1">IF(D29+E29&gt;0,RANK(B29,OFFSET(B3,1,0,C304,1)),"")</f>
        <v>9</v>
      </c>
      <c r="D29" s="47">
        <f>COUNTIF(F46:F301,CONCATENATE(A29,"_M"))</f>
        <v>6</v>
      </c>
      <c r="E29" s="61">
        <f>COUNTIF(F45:F302,CONCATENATE(A29,"_F"))</f>
        <v>4</v>
      </c>
      <c r="M29" s="48" t="s">
        <v>54</v>
      </c>
      <c r="N29" s="47">
        <f>SUMIF(A45:A302,A29,N45:N302)</f>
        <v>1</v>
      </c>
      <c r="O29" s="47">
        <f>SUMIF(A45:A302,A29,O45:O302)</f>
        <v>3</v>
      </c>
      <c r="P29" s="65">
        <f>SUMIF(A45:A302,A29,P45:P302)</f>
        <v>1</v>
      </c>
      <c r="Q29" s="12"/>
      <c r="R29" s="12"/>
      <c r="S29" s="12"/>
    </row>
    <row r="30" spans="1:19" ht="12.75" customHeight="1">
      <c r="A30" s="48" t="s">
        <v>89</v>
      </c>
      <c r="B30" s="47">
        <f>SUMIF(A45:A302,A30,M45:M302)</f>
        <v>23</v>
      </c>
      <c r="C30" s="47">
        <f ca="1">IF(D30+E30&gt;0,RANK(B30,OFFSET(B3,1,0,C304,1)),"")</f>
        <v>35</v>
      </c>
      <c r="D30" s="47">
        <f>COUNTIF(F46:F301,CONCATENATE(A30,"_M"))</f>
        <v>1</v>
      </c>
      <c r="E30" s="61">
        <f>COUNTIF(F45:F302,CONCATENATE(A30,"_F"))</f>
        <v>0</v>
      </c>
      <c r="M30" s="48" t="s">
        <v>89</v>
      </c>
      <c r="N30" s="47">
        <f>SUMIF(A45:A302,A30,N45:N302)</f>
        <v>0</v>
      </c>
      <c r="O30" s="47">
        <f>SUMIF(A45:A302,A30,O45:O302)</f>
        <v>0</v>
      </c>
      <c r="P30" s="65">
        <f>SUMIF(A45:A302,A30,P45:P302)</f>
        <v>1</v>
      </c>
      <c r="Q30" s="12"/>
      <c r="R30" s="12"/>
      <c r="S30" s="12"/>
    </row>
    <row r="31" spans="1:19" ht="12.75" customHeight="1">
      <c r="A31" s="48" t="s">
        <v>86</v>
      </c>
      <c r="B31" s="47">
        <f>SUMIF(A45:A302,A31,M45:M302)</f>
        <v>50</v>
      </c>
      <c r="C31" s="47">
        <f ca="1">IF(D31+E31&gt;0,RANK(B31,OFFSET(B3,1,0,C304,1)),"")</f>
        <v>29</v>
      </c>
      <c r="D31" s="47">
        <f>COUNTIF(F46:F301,CONCATENATE(A31,"_M"))</f>
        <v>3</v>
      </c>
      <c r="E31" s="61">
        <f>COUNTIF(F45:F302,CONCATENATE(A31,"_F"))</f>
        <v>0</v>
      </c>
      <c r="M31" s="48" t="s">
        <v>86</v>
      </c>
      <c r="N31" s="47">
        <f>SUMIF(A45:A302,A31,N45:N302)</f>
        <v>0</v>
      </c>
      <c r="O31" s="47">
        <f>SUMIF(A45:A302,A31,O45:O302)</f>
        <v>2</v>
      </c>
      <c r="P31" s="65">
        <f>SUMIF(A45:A302,A31,P45:P302)</f>
        <v>0</v>
      </c>
      <c r="Q31" s="12"/>
      <c r="R31" s="12"/>
      <c r="S31" s="12"/>
    </row>
    <row r="32" spans="1:19" ht="12.75" customHeight="1">
      <c r="A32" s="48" t="s">
        <v>140</v>
      </c>
      <c r="B32" s="47">
        <f>SUMIF(A45:A302,A32,M45:M302)</f>
        <v>253</v>
      </c>
      <c r="C32" s="47">
        <f ca="1">IF(D32+E32&gt;0,RANK(B32,OFFSET(B3,1,0,C304,1)),"")</f>
        <v>5</v>
      </c>
      <c r="D32" s="47">
        <f>COUNTIF(F46:F301,CONCATENATE(A32,"_M"))</f>
        <v>3</v>
      </c>
      <c r="E32" s="61">
        <f>COUNTIF(F45:F302,CONCATENATE(A32,"_F"))</f>
        <v>8</v>
      </c>
      <c r="M32" s="48" t="s">
        <v>140</v>
      </c>
      <c r="N32" s="47">
        <f>SUMIF(A45:A302,A32,N45:N302)</f>
        <v>6</v>
      </c>
      <c r="O32" s="47">
        <f>SUMIF(A45:A302,A32,O45:O302)</f>
        <v>0</v>
      </c>
      <c r="P32" s="65">
        <f>SUMIF(A45:A302,A32,P45:P302)</f>
        <v>2</v>
      </c>
      <c r="Q32" s="12"/>
      <c r="R32" s="12"/>
      <c r="S32" s="12"/>
    </row>
    <row r="33" spans="1:19" ht="12.75" customHeight="1">
      <c r="A33" s="48" t="s">
        <v>37</v>
      </c>
      <c r="B33" s="47">
        <f>SUMIF(A45:A302,A33,M45:M302)</f>
        <v>1038</v>
      </c>
      <c r="C33" s="47">
        <f ca="1">IF(D33+E33&gt;0,RANK(B33,OFFSET(B3,1,0,C304,1)),"")</f>
        <v>1</v>
      </c>
      <c r="D33" s="47">
        <f>COUNTIF(F46:F301,CONCATENATE(A33,"_M"))</f>
        <v>32</v>
      </c>
      <c r="E33" s="61">
        <f>COUNTIF(F45:F302,CONCATENATE(A33,"_F"))</f>
        <v>16</v>
      </c>
      <c r="M33" s="48" t="s">
        <v>37</v>
      </c>
      <c r="N33" s="47">
        <f>SUMIF(A45:A302,A33,N45:N302)</f>
        <v>8</v>
      </c>
      <c r="O33" s="47">
        <f>SUMIF(A45:A302,A33,O45:O302)</f>
        <v>13</v>
      </c>
      <c r="P33" s="65">
        <f>SUMIF(A45:A302,A33,P45:P302)</f>
        <v>7</v>
      </c>
      <c r="Q33" s="12"/>
      <c r="R33" s="12"/>
      <c r="S33" s="12"/>
    </row>
    <row r="34" spans="1:19" ht="12.75" customHeight="1">
      <c r="A34" s="48" t="s">
        <v>51</v>
      </c>
      <c r="B34" s="47">
        <f>SUMIF(A45:A302,A34,M45:M302)</f>
        <v>70</v>
      </c>
      <c r="C34" s="47">
        <f ca="1">IF(D34+E34&gt;0,RANK(B34,OFFSET(B3,1,0,C304,1)),"")</f>
        <v>26</v>
      </c>
      <c r="D34" s="47">
        <f>COUNTIF(F46:F301,CONCATENATE(A34,"_M"))</f>
        <v>1</v>
      </c>
      <c r="E34" s="61">
        <f>COUNTIF(F45:F302,CONCATENATE(A34,"_F"))</f>
        <v>2</v>
      </c>
      <c r="M34" s="48" t="s">
        <v>51</v>
      </c>
      <c r="N34" s="47">
        <f>SUMIF(A45:A302,A34,N45:N302)</f>
        <v>0</v>
      </c>
      <c r="O34" s="47">
        <f>SUMIF(A45:A302,A34,O45:O302)</f>
        <v>1</v>
      </c>
      <c r="P34" s="65">
        <f>SUMIF(A45:A302,A34,P45:P302)</f>
        <v>1</v>
      </c>
      <c r="Q34" s="12"/>
      <c r="R34" s="12"/>
      <c r="S34" s="12"/>
    </row>
    <row r="35" spans="1:19" ht="12.75" customHeight="1">
      <c r="A35" s="48" t="s">
        <v>34</v>
      </c>
      <c r="B35" s="47">
        <f>SUMIF(A45:A302,A35,M45:M302)</f>
        <v>164</v>
      </c>
      <c r="C35" s="47">
        <f ca="1">IF(D35+E35&gt;0,RANK(B35,OFFSET(B3,1,0,C304,1)),"")</f>
        <v>13</v>
      </c>
      <c r="D35" s="47">
        <f>COUNTIF(F46:F301,CONCATENATE(A35,"_M"))</f>
        <v>7</v>
      </c>
      <c r="E35" s="61">
        <f>COUNTIF(F45:F302,CONCATENATE(A35,"_F"))</f>
        <v>1</v>
      </c>
      <c r="M35" s="48" t="s">
        <v>34</v>
      </c>
      <c r="N35" s="47">
        <f>SUMIF(A45:A302,A35,N45:N302)</f>
        <v>1</v>
      </c>
      <c r="O35" s="47">
        <f>SUMIF(A45:A302,A35,O45:O302)</f>
        <v>2</v>
      </c>
      <c r="P35" s="65">
        <f>SUMIF(A45:A302,A35,P45:P302)</f>
        <v>2</v>
      </c>
      <c r="Q35" s="12"/>
      <c r="R35" s="12"/>
      <c r="S35" s="12"/>
    </row>
    <row r="36" spans="1:19" ht="12.75" customHeight="1">
      <c r="A36" s="48" t="s">
        <v>111</v>
      </c>
      <c r="B36" s="47">
        <f>SUMIF(A45:A302,A36,M45:M302)</f>
        <v>92</v>
      </c>
      <c r="C36" s="47">
        <f ca="1">IF(D36+E36&gt;0,RANK(B36,OFFSET(B3,1,0,C304,1)),"")</f>
        <v>23</v>
      </c>
      <c r="D36" s="47">
        <f>COUNTIF(F46:F301,CONCATENATE(A36,"_M"))</f>
        <v>3</v>
      </c>
      <c r="E36" s="61">
        <f>COUNTIF(F45:F302,CONCATENATE(A36,"_F"))</f>
        <v>2</v>
      </c>
      <c r="M36" s="48" t="s">
        <v>111</v>
      </c>
      <c r="N36" s="47">
        <f>SUMIF(A45:A302,A36,N45:N302)</f>
        <v>1</v>
      </c>
      <c r="O36" s="47">
        <f>SUMIF(A45:A302,A36,O45:O302)</f>
        <v>0</v>
      </c>
      <c r="P36" s="65">
        <f>SUMIF(A45:A302,A36,P45:P302)</f>
        <v>1</v>
      </c>
      <c r="Q36" s="12"/>
      <c r="R36" s="12"/>
      <c r="S36" s="12"/>
    </row>
    <row r="37" spans="1:19" ht="12.75" customHeight="1">
      <c r="A37" s="48" t="s">
        <v>41</v>
      </c>
      <c r="B37" s="47">
        <f>SUMIF(A45:A302,A37,M45:M302)</f>
        <v>204</v>
      </c>
      <c r="C37" s="47">
        <f ca="1">IF(D37+E37&gt;0,RANK(B37,OFFSET(B3,1,0,C304,1)),"")</f>
        <v>10</v>
      </c>
      <c r="D37" s="47">
        <f>COUNTIF(F46:F301,CONCATENATE(A37,"_M"))</f>
        <v>5</v>
      </c>
      <c r="E37" s="61">
        <f>COUNTIF(F45:F302,CONCATENATE(A37,"_F"))</f>
        <v>4</v>
      </c>
      <c r="M37" s="48" t="s">
        <v>41</v>
      </c>
      <c r="N37" s="47">
        <f>SUMIF(A45:A302,A37,N45:N302)</f>
        <v>1</v>
      </c>
      <c r="O37" s="47">
        <f>SUMIF(A45:A302,A37,O45:O302)</f>
        <v>2</v>
      </c>
      <c r="P37" s="65">
        <f>SUMIF(A45:A302,A37,P45:P302)</f>
        <v>1</v>
      </c>
      <c r="Q37" s="12"/>
      <c r="R37" s="12"/>
      <c r="S37" s="12"/>
    </row>
    <row r="38" spans="1:19" ht="12.75" customHeight="1">
      <c r="A38" s="48" t="s">
        <v>167</v>
      </c>
      <c r="B38" s="47">
        <f>SUMIF(A45:A302,A38,M45:M302)</f>
        <v>53</v>
      </c>
      <c r="C38" s="47">
        <f ca="1">IF(D38+E38&gt;0,RANK(B38,OFFSET(B3,1,0,C304,1)),"")</f>
        <v>27</v>
      </c>
      <c r="D38" s="47">
        <f>COUNTIF(F46:F301,CONCATENATE(A38,"_M"))</f>
        <v>2</v>
      </c>
      <c r="E38" s="61">
        <f>COUNTIF(F45:F302,CONCATENATE(A38,"_F"))</f>
        <v>0</v>
      </c>
      <c r="M38" s="48" t="s">
        <v>167</v>
      </c>
      <c r="N38" s="47">
        <f>SUMIF(A45:A302,A38,N45:N302)</f>
        <v>1</v>
      </c>
      <c r="O38" s="47">
        <f>SUMIF(A45:A302,A38,O45:O302)</f>
        <v>1</v>
      </c>
      <c r="P38" s="65">
        <f>SUMIF(A45:A302,A38,P45:P302)</f>
        <v>0</v>
      </c>
      <c r="Q38" s="12"/>
      <c r="R38" s="12"/>
      <c r="S38" s="12"/>
    </row>
    <row r="39" spans="1:19" ht="12.75" customHeight="1">
      <c r="A39" s="48" t="s">
        <v>65</v>
      </c>
      <c r="B39" s="47">
        <f>SUMIF(A45:A302,A39,M45:M302)</f>
        <v>0</v>
      </c>
      <c r="C39" s="47">
        <f ca="1">IF(D39+E39&gt;0,RANK(B39,OFFSET(B3,1,0,C304,1)),"")</f>
        <v>38</v>
      </c>
      <c r="D39" s="47">
        <f>COUNTIF(F46:F301,CONCATENATE(A39,"_M"))</f>
        <v>1</v>
      </c>
      <c r="E39" s="61">
        <f>COUNTIF(F45:F302,CONCATENATE(A39,"_F"))</f>
        <v>0</v>
      </c>
      <c r="M39" s="48" t="s">
        <v>65</v>
      </c>
      <c r="N39" s="47">
        <f>SUMIF(A45:A302,A39,N45:N302)</f>
        <v>0</v>
      </c>
      <c r="O39" s="47">
        <f>SUMIF(A45:A302,A39,O45:O302)</f>
        <v>0</v>
      </c>
      <c r="P39" s="65">
        <f>SUMIF(A45:A302,A39,P45:P302)</f>
        <v>0</v>
      </c>
      <c r="Q39" s="12"/>
      <c r="R39" s="12"/>
      <c r="S39" s="12"/>
    </row>
    <row r="40" spans="1:19" ht="12.75" customHeight="1">
      <c r="A40" s="48" t="s">
        <v>381</v>
      </c>
      <c r="B40" s="47">
        <f>SUMIF(A45:A302,A40,M45:M302)</f>
        <v>254</v>
      </c>
      <c r="C40" s="47">
        <f ca="1">IF(D40+E40&gt;0,RANK(B40,OFFSET(B3,1,0,C304,1)),"")</f>
        <v>4</v>
      </c>
      <c r="D40" s="47">
        <f>COUNTIF(F46:F301,CONCATENATE(A40,"_M"))</f>
        <v>0</v>
      </c>
      <c r="E40" s="61">
        <f>COUNTIF(F45:F302,CONCATENATE(A40,"_F"))</f>
        <v>11</v>
      </c>
      <c r="M40" s="48" t="s">
        <v>381</v>
      </c>
      <c r="N40" s="47">
        <f>SUMIF(A45:A302,A40,N45:N302)</f>
        <v>5</v>
      </c>
      <c r="O40" s="47">
        <f>SUMIF(A45:A302,A40,O45:O302)</f>
        <v>1</v>
      </c>
      <c r="P40" s="65">
        <f>SUMIF(A45:A302,A40,P45:P302)</f>
        <v>1</v>
      </c>
      <c r="Q40" s="12"/>
      <c r="R40" s="12"/>
      <c r="S40" s="12"/>
    </row>
    <row r="41" spans="1:19" ht="12.75" customHeight="1">
      <c r="A41" s="48" t="s">
        <v>107</v>
      </c>
      <c r="B41" s="47">
        <f>SUMIF(A45:A302,A41,M45:M302)</f>
        <v>224</v>
      </c>
      <c r="C41" s="47">
        <f ca="1">IF(D41+E41&gt;0,RANK(B41,OFFSET(B3,1,0,C304,1)),"")</f>
        <v>8</v>
      </c>
      <c r="D41" s="47">
        <f>COUNTIF(F46:F301,CONCATENATE(A41,"_M"))</f>
        <v>6</v>
      </c>
      <c r="E41" s="61">
        <f>COUNTIF(F45:F302,CONCATENATE(A41,"_F"))</f>
        <v>3</v>
      </c>
      <c r="M41" s="48" t="s">
        <v>107</v>
      </c>
      <c r="N41" s="47">
        <f>SUMIF(A45:A302,A41,N45:N302)</f>
        <v>3</v>
      </c>
      <c r="O41" s="47">
        <f>SUMIF(A45:A302,A41,O45:O302)</f>
        <v>3</v>
      </c>
      <c r="P41" s="65">
        <f>SUMIF(A45:A302,A41,P45:P302)</f>
        <v>1</v>
      </c>
      <c r="Q41" s="12"/>
      <c r="R41" s="12"/>
      <c r="S41" s="12"/>
    </row>
    <row r="42" spans="1:5" ht="12.75" customHeight="1">
      <c r="A42" s="8"/>
      <c r="B42" s="10"/>
      <c r="C42" s="8"/>
      <c r="D42" s="8"/>
      <c r="E42" s="8"/>
    </row>
    <row r="43" spans="1:3" ht="12.75" customHeight="1">
      <c r="A43" s="3" t="s">
        <v>509</v>
      </c>
      <c r="B43" s="3"/>
      <c r="C43" s="3"/>
    </row>
    <row r="44" ht="13.5" customHeight="1"/>
    <row r="45" spans="1:16" ht="41.25" customHeight="1">
      <c r="A45" s="63" t="s">
        <v>12</v>
      </c>
      <c r="B45" s="46" t="s">
        <v>8</v>
      </c>
      <c r="C45" s="46" t="s">
        <v>9</v>
      </c>
      <c r="D45" s="46" t="s">
        <v>510</v>
      </c>
      <c r="E45" s="46" t="s">
        <v>11</v>
      </c>
      <c r="F45" s="46" t="s">
        <v>12</v>
      </c>
      <c r="G45" s="7" t="s">
        <v>16</v>
      </c>
      <c r="H45" s="7" t="s">
        <v>0</v>
      </c>
      <c r="I45" s="7" t="s">
        <v>1</v>
      </c>
      <c r="J45" s="7" t="s">
        <v>511</v>
      </c>
      <c r="K45" s="7" t="s">
        <v>512</v>
      </c>
      <c r="L45" s="7" t="s">
        <v>513</v>
      </c>
      <c r="M45" s="45" t="s">
        <v>514</v>
      </c>
      <c r="N45" s="45" t="s">
        <v>506</v>
      </c>
      <c r="O45" s="45" t="s">
        <v>507</v>
      </c>
      <c r="P45" s="64" t="s">
        <v>508</v>
      </c>
    </row>
    <row r="46" spans="1:19" ht="12.75" customHeight="1">
      <c r="A46" s="16" t="s">
        <v>208</v>
      </c>
      <c r="B46" s="15" t="s">
        <v>502</v>
      </c>
      <c r="C46" s="15" t="s">
        <v>501</v>
      </c>
      <c r="D46" s="14" t="s">
        <v>554</v>
      </c>
      <c r="E46" s="23">
        <v>101.4</v>
      </c>
      <c r="F46" s="14" t="s">
        <v>555</v>
      </c>
      <c r="G46" s="13">
        <v>157</v>
      </c>
      <c r="H46" s="13">
        <v>3</v>
      </c>
      <c r="I46" s="13">
        <v>3</v>
      </c>
      <c r="J46" s="13">
        <v>3</v>
      </c>
      <c r="K46" s="13">
        <f>VLOOKUP(J46,Points!$A$2:$B$202,2)</f>
        <v>23</v>
      </c>
      <c r="L46" s="13">
        <f ca="1">ROW(K46)-(ROW(F45)+MATCH(F46,OFFSET(F45,1,0,C303,1),0))+1</f>
        <v>1</v>
      </c>
      <c r="M46" s="62">
        <f>IF(D46="M",IF(C305&lt;&gt;"",IF(L46&lt;=C305,K46,0),IF(L46&gt;0,K46,0)),IF(C306&lt;&gt;"",IF(L46&lt;=C306,K46,0),IF(L46&gt;0,K46,0)))</f>
        <v>23</v>
      </c>
      <c r="N46" s="62">
        <f aca="true" t="shared" si="0" ref="N46:N109">COUNTIF(J46:J46,1)</f>
        <v>0</v>
      </c>
      <c r="O46" s="62">
        <f aca="true" t="shared" si="1" ref="O46:O109">COUNTIF(J46:J46,2)</f>
        <v>0</v>
      </c>
      <c r="P46" s="62">
        <f aca="true" t="shared" si="2" ref="P46:P109">COUNTIF(J46:J46,3)</f>
        <v>1</v>
      </c>
      <c r="Q46" s="12"/>
      <c r="R46" s="12"/>
      <c r="S46" s="12"/>
    </row>
    <row r="47" spans="1:19" ht="12.75" customHeight="1">
      <c r="A47" s="16" t="s">
        <v>208</v>
      </c>
      <c r="B47" s="15" t="s">
        <v>207</v>
      </c>
      <c r="C47" s="15" t="s">
        <v>206</v>
      </c>
      <c r="D47" s="14" t="s">
        <v>505</v>
      </c>
      <c r="E47" s="23">
        <v>80.6</v>
      </c>
      <c r="F47" s="14" t="s">
        <v>515</v>
      </c>
      <c r="G47" s="13">
        <v>299</v>
      </c>
      <c r="H47" s="13">
        <v>1</v>
      </c>
      <c r="I47" s="13">
        <v>1</v>
      </c>
      <c r="J47" s="13">
        <v>1</v>
      </c>
      <c r="K47" s="13">
        <f>VLOOKUP(J47,Points!$A$2:$B$202,2)</f>
        <v>28</v>
      </c>
      <c r="L47" s="13">
        <f ca="1">ROW(K47)-(ROW(F45)+MATCH(F47,OFFSET(F45,1,0,C303,1),0))+1</f>
        <v>1</v>
      </c>
      <c r="M47" s="62">
        <f>IF(D47="M",IF(C305&lt;&gt;"",IF(L47&lt;=C305,K47,0),IF(L47&gt;0,K47,0)),IF(C306&lt;&gt;"",IF(L47&lt;=C306,K47,0),IF(L47&gt;0,K47,0)))</f>
        <v>28</v>
      </c>
      <c r="N47" s="62">
        <f t="shared" si="0"/>
        <v>1</v>
      </c>
      <c r="O47" s="62">
        <f t="shared" si="1"/>
        <v>0</v>
      </c>
      <c r="P47" s="62">
        <f t="shared" si="2"/>
        <v>0</v>
      </c>
      <c r="Q47" s="12"/>
      <c r="R47" s="12"/>
      <c r="S47" s="12"/>
    </row>
    <row r="48" spans="1:19" ht="12.75" customHeight="1">
      <c r="A48" s="16" t="s">
        <v>208</v>
      </c>
      <c r="B48" s="15" t="s">
        <v>207</v>
      </c>
      <c r="C48" s="15" t="s">
        <v>206</v>
      </c>
      <c r="D48" s="14" t="s">
        <v>505</v>
      </c>
      <c r="E48" s="23">
        <v>80.6</v>
      </c>
      <c r="F48" s="14" t="s">
        <v>515</v>
      </c>
      <c r="G48" s="13">
        <v>299</v>
      </c>
      <c r="H48" s="13">
        <v>1</v>
      </c>
      <c r="I48" s="13">
        <v>1</v>
      </c>
      <c r="J48" s="13">
        <v>1</v>
      </c>
      <c r="K48" s="13">
        <f>VLOOKUP(J48,Points!$A$2:$B$202,2)</f>
        <v>28</v>
      </c>
      <c r="L48" s="13">
        <f ca="1">ROW(K48)-(ROW(F45)+MATCH(F48,OFFSET(F45,1,0,C303,1),0))+1</f>
        <v>2</v>
      </c>
      <c r="M48" s="62">
        <f>IF(D48="M",IF(C305&lt;&gt;"",IF(L48&lt;=C305,K48,0),IF(L48&gt;0,K48,0)),IF(C306&lt;&gt;"",IF(L48&lt;=C306,K48,0),IF(L48&gt;0,K48,0)))</f>
        <v>28</v>
      </c>
      <c r="N48" s="62">
        <f t="shared" si="0"/>
        <v>1</v>
      </c>
      <c r="O48" s="62">
        <f t="shared" si="1"/>
        <v>0</v>
      </c>
      <c r="P48" s="62">
        <f t="shared" si="2"/>
        <v>0</v>
      </c>
      <c r="Q48" s="12"/>
      <c r="R48" s="12"/>
      <c r="S48" s="12"/>
    </row>
    <row r="49" spans="1:19" ht="12.75" customHeight="1">
      <c r="A49" s="16" t="s">
        <v>208</v>
      </c>
      <c r="B49" s="15" t="s">
        <v>217</v>
      </c>
      <c r="C49" s="15" t="s">
        <v>216</v>
      </c>
      <c r="D49" s="14" t="s">
        <v>505</v>
      </c>
      <c r="E49" s="23">
        <v>79.35</v>
      </c>
      <c r="F49" s="14" t="s">
        <v>515</v>
      </c>
      <c r="G49" s="13">
        <v>185</v>
      </c>
      <c r="H49" s="13">
        <v>8</v>
      </c>
      <c r="I49" s="13">
        <v>7</v>
      </c>
      <c r="J49" s="13">
        <v>7</v>
      </c>
      <c r="K49" s="13">
        <f>VLOOKUP(J49,Points!$A$2:$B$202,2)</f>
        <v>19</v>
      </c>
      <c r="L49" s="13">
        <f ca="1">ROW(K49)-(ROW(F45)+MATCH(F49,OFFSET(F45,1,0,C303,1),0))+1</f>
        <v>3</v>
      </c>
      <c r="M49" s="62">
        <f>IF(D49="M",IF(C305&lt;&gt;"",IF(L49&lt;=C305,K49,0),IF(L49&gt;0,K49,0)),IF(C306&lt;&gt;"",IF(L49&lt;=C306,K49,0),IF(L49&gt;0,K49,0)))</f>
        <v>19</v>
      </c>
      <c r="N49" s="62">
        <f t="shared" si="0"/>
        <v>0</v>
      </c>
      <c r="O49" s="62">
        <f t="shared" si="1"/>
        <v>0</v>
      </c>
      <c r="P49" s="62">
        <f t="shared" si="2"/>
        <v>0</v>
      </c>
      <c r="Q49" s="12"/>
      <c r="R49" s="12"/>
      <c r="S49" s="12"/>
    </row>
    <row r="50" spans="1:19" ht="12.75" customHeight="1">
      <c r="A50" s="16" t="s">
        <v>74</v>
      </c>
      <c r="B50" s="15" t="s">
        <v>391</v>
      </c>
      <c r="C50" s="15" t="s">
        <v>390</v>
      </c>
      <c r="D50" s="14" t="s">
        <v>554</v>
      </c>
      <c r="E50" s="23">
        <v>62.05</v>
      </c>
      <c r="F50" s="14" t="s">
        <v>556</v>
      </c>
      <c r="G50" s="13">
        <v>192</v>
      </c>
      <c r="H50" s="13">
        <v>1</v>
      </c>
      <c r="I50" s="13">
        <v>1</v>
      </c>
      <c r="J50" s="13">
        <v>1</v>
      </c>
      <c r="K50" s="13">
        <f>VLOOKUP(J50,Points!$A$2:$B$202,2)</f>
        <v>28</v>
      </c>
      <c r="L50" s="13">
        <f ca="1">ROW(K50)-(ROW(F45)+MATCH(F50,OFFSET(F45,1,0,C303,1),0))+1</f>
        <v>1</v>
      </c>
      <c r="M50" s="62">
        <f>IF(D50="M",IF(C305&lt;&gt;"",IF(L50&lt;=C305,K50,0),IF(L50&gt;0,K50,0)),IF(C306&lt;&gt;"",IF(L50&lt;=C306,K50,0),IF(L50&gt;0,K50,0)))</f>
        <v>28</v>
      </c>
      <c r="N50" s="62">
        <f t="shared" si="0"/>
        <v>1</v>
      </c>
      <c r="O50" s="62">
        <f t="shared" si="1"/>
        <v>0</v>
      </c>
      <c r="P50" s="62">
        <f t="shared" si="2"/>
        <v>0</v>
      </c>
      <c r="Q50" s="12"/>
      <c r="R50" s="12"/>
      <c r="S50" s="12"/>
    </row>
    <row r="51" spans="1:19" ht="12.75" customHeight="1">
      <c r="A51" s="16" t="s">
        <v>74</v>
      </c>
      <c r="B51" s="15" t="s">
        <v>391</v>
      </c>
      <c r="C51" s="15" t="s">
        <v>390</v>
      </c>
      <c r="D51" s="14" t="s">
        <v>554</v>
      </c>
      <c r="E51" s="23">
        <v>62.05</v>
      </c>
      <c r="F51" s="14" t="s">
        <v>556</v>
      </c>
      <c r="G51" s="13">
        <v>192</v>
      </c>
      <c r="H51" s="13">
        <v>1</v>
      </c>
      <c r="I51" s="13">
        <v>1</v>
      </c>
      <c r="J51" s="13">
        <v>1</v>
      </c>
      <c r="K51" s="13">
        <f>VLOOKUP(J51,Points!$A$2:$B$202,2)</f>
        <v>28</v>
      </c>
      <c r="L51" s="13">
        <f ca="1">ROW(K51)-(ROW(F45)+MATCH(F51,OFFSET(F45,1,0,C303,1),0))+1</f>
        <v>2</v>
      </c>
      <c r="M51" s="62">
        <f>IF(D51="M",IF(C305&lt;&gt;"",IF(L51&lt;=C305,K51,0),IF(L51&gt;0,K51,0)),IF(C306&lt;&gt;"",IF(L51&lt;=C306,K51,0),IF(L51&gt;0,K51,0)))</f>
        <v>28</v>
      </c>
      <c r="N51" s="62">
        <f t="shared" si="0"/>
        <v>1</v>
      </c>
      <c r="O51" s="62">
        <f t="shared" si="1"/>
        <v>0</v>
      </c>
      <c r="P51" s="62">
        <f t="shared" si="2"/>
        <v>0</v>
      </c>
      <c r="Q51" s="12"/>
      <c r="R51" s="12"/>
      <c r="S51" s="12"/>
    </row>
    <row r="52" spans="1:19" ht="12.75" customHeight="1">
      <c r="A52" s="16" t="s">
        <v>74</v>
      </c>
      <c r="B52" s="15" t="s">
        <v>345</v>
      </c>
      <c r="C52" s="15" t="s">
        <v>344</v>
      </c>
      <c r="D52" s="14" t="s">
        <v>554</v>
      </c>
      <c r="E52" s="23">
        <v>56.35</v>
      </c>
      <c r="F52" s="14" t="s">
        <v>556</v>
      </c>
      <c r="G52" s="13">
        <v>112</v>
      </c>
      <c r="H52" s="13">
        <v>2</v>
      </c>
      <c r="I52" s="13">
        <v>3</v>
      </c>
      <c r="J52" s="13">
        <v>3</v>
      </c>
      <c r="K52" s="13">
        <f>VLOOKUP(J52,Points!$A$2:$B$202,2)</f>
        <v>23</v>
      </c>
      <c r="L52" s="13">
        <f ca="1">ROW(K52)-(ROW(F45)+MATCH(F52,OFFSET(F45,1,0,C303,1),0))+1</f>
        <v>3</v>
      </c>
      <c r="M52" s="62">
        <f>IF(D52="M",IF(C305&lt;&gt;"",IF(L52&lt;=C305,K52,0),IF(L52&gt;0,K52,0)),IF(C306&lt;&gt;"",IF(L52&lt;=C306,K52,0),IF(L52&gt;0,K52,0)))</f>
        <v>23</v>
      </c>
      <c r="N52" s="62">
        <f t="shared" si="0"/>
        <v>0</v>
      </c>
      <c r="O52" s="62">
        <f t="shared" si="1"/>
        <v>0</v>
      </c>
      <c r="P52" s="62">
        <f t="shared" si="2"/>
        <v>1</v>
      </c>
      <c r="Q52" s="12"/>
      <c r="R52" s="12"/>
      <c r="S52" s="12"/>
    </row>
    <row r="53" spans="1:19" ht="12.75" customHeight="1">
      <c r="A53" s="16" t="s">
        <v>74</v>
      </c>
      <c r="B53" s="15" t="s">
        <v>393</v>
      </c>
      <c r="C53" s="15" t="s">
        <v>392</v>
      </c>
      <c r="D53" s="14" t="s">
        <v>554</v>
      </c>
      <c r="E53" s="23">
        <v>62.95</v>
      </c>
      <c r="F53" s="14" t="s">
        <v>556</v>
      </c>
      <c r="G53" s="13">
        <v>150</v>
      </c>
      <c r="H53" s="13">
        <v>3</v>
      </c>
      <c r="I53" s="13">
        <v>3</v>
      </c>
      <c r="J53" s="13">
        <v>3</v>
      </c>
      <c r="K53" s="13">
        <f>VLOOKUP(J53,Points!$A$2:$B$202,2)</f>
        <v>23</v>
      </c>
      <c r="L53" s="13">
        <f ca="1">ROW(K53)-(ROW(F45)+MATCH(F53,OFFSET(F45,1,0,C303,1),0))+1</f>
        <v>4</v>
      </c>
      <c r="M53" s="62">
        <f>IF(D53="M",IF(C305&lt;&gt;"",IF(L53&lt;=C305,K53,0),IF(L53&gt;0,K53,0)),IF(C306&lt;&gt;"",IF(L53&lt;=C306,K53,0),IF(L53&gt;0,K53,0)))</f>
        <v>23</v>
      </c>
      <c r="N53" s="62">
        <f t="shared" si="0"/>
        <v>0</v>
      </c>
      <c r="O53" s="62">
        <f t="shared" si="1"/>
        <v>0</v>
      </c>
      <c r="P53" s="62">
        <f t="shared" si="2"/>
        <v>1</v>
      </c>
      <c r="Q53" s="12"/>
      <c r="R53" s="12"/>
      <c r="S53" s="12"/>
    </row>
    <row r="54" spans="1:19" ht="12.75" customHeight="1">
      <c r="A54" s="16" t="s">
        <v>74</v>
      </c>
      <c r="B54" s="15" t="s">
        <v>391</v>
      </c>
      <c r="C54" s="15" t="s">
        <v>390</v>
      </c>
      <c r="D54" s="14" t="s">
        <v>554</v>
      </c>
      <c r="E54" s="23">
        <v>62.05</v>
      </c>
      <c r="F54" s="14" t="s">
        <v>556</v>
      </c>
      <c r="G54" s="13">
        <v>192</v>
      </c>
      <c r="H54" s="13">
        <v>2</v>
      </c>
      <c r="I54" s="13">
        <v>3</v>
      </c>
      <c r="J54" s="13">
        <v>3</v>
      </c>
      <c r="K54" s="13">
        <f>VLOOKUP(J54,Points!$A$2:$B$202,2)</f>
        <v>23</v>
      </c>
      <c r="L54" s="13">
        <f ca="1">ROW(K54)-(ROW(F45)+MATCH(F54,OFFSET(F45,1,0,C303,1),0))+1</f>
        <v>5</v>
      </c>
      <c r="M54" s="62">
        <f>IF(D54="M",IF(C305&lt;&gt;"",IF(L54&lt;=C305,K54,0),IF(L54&gt;0,K54,0)),IF(C306&lt;&gt;"",IF(L54&lt;=C306,K54,0),IF(L54&gt;0,K54,0)))</f>
        <v>23</v>
      </c>
      <c r="N54" s="62">
        <f t="shared" si="0"/>
        <v>0</v>
      </c>
      <c r="O54" s="62">
        <f t="shared" si="1"/>
        <v>0</v>
      </c>
      <c r="P54" s="62">
        <f t="shared" si="2"/>
        <v>1</v>
      </c>
      <c r="Q54" s="12"/>
      <c r="R54" s="12"/>
      <c r="S54" s="12"/>
    </row>
    <row r="55" spans="1:19" ht="12.75" customHeight="1">
      <c r="A55" s="16" t="s">
        <v>74</v>
      </c>
      <c r="B55" s="15" t="s">
        <v>393</v>
      </c>
      <c r="C55" s="15" t="s">
        <v>392</v>
      </c>
      <c r="D55" s="14" t="s">
        <v>554</v>
      </c>
      <c r="E55" s="23">
        <v>62.95</v>
      </c>
      <c r="F55" s="14" t="s">
        <v>556</v>
      </c>
      <c r="G55" s="13">
        <v>150</v>
      </c>
      <c r="H55" s="13">
        <v>4</v>
      </c>
      <c r="I55" s="13">
        <v>4</v>
      </c>
      <c r="J55" s="13">
        <v>4</v>
      </c>
      <c r="K55" s="13">
        <f>VLOOKUP(J55,Points!$A$2:$B$202,2)</f>
        <v>22</v>
      </c>
      <c r="L55" s="13">
        <f ca="1">ROW(K55)-(ROW(F45)+MATCH(F55,OFFSET(F45,1,0,C303,1),0))+1</f>
        <v>6</v>
      </c>
      <c r="M55" s="62">
        <f>IF(D55="M",IF(C305&lt;&gt;"",IF(L55&lt;=C305,K55,0),IF(L55&gt;0,K55,0)),IF(C306&lt;&gt;"",IF(L55&lt;=C306,K55,0),IF(L55&gt;0,K55,0)))</f>
        <v>22</v>
      </c>
      <c r="N55" s="62">
        <f t="shared" si="0"/>
        <v>0</v>
      </c>
      <c r="O55" s="62">
        <f t="shared" si="1"/>
        <v>0</v>
      </c>
      <c r="P55" s="62">
        <f t="shared" si="2"/>
        <v>0</v>
      </c>
      <c r="Q55" s="12"/>
      <c r="R55" s="12"/>
      <c r="S55" s="12"/>
    </row>
    <row r="56" spans="1:19" ht="12.75" customHeight="1">
      <c r="A56" s="16" t="s">
        <v>74</v>
      </c>
      <c r="B56" s="15" t="s">
        <v>73</v>
      </c>
      <c r="C56" s="15" t="s">
        <v>72</v>
      </c>
      <c r="D56" s="14" t="s">
        <v>505</v>
      </c>
      <c r="E56" s="23">
        <v>65.95</v>
      </c>
      <c r="F56" s="14" t="s">
        <v>516</v>
      </c>
      <c r="G56" s="13">
        <v>162</v>
      </c>
      <c r="H56" s="13">
        <v>3</v>
      </c>
      <c r="I56" s="13">
        <v>3</v>
      </c>
      <c r="J56" s="13">
        <v>3</v>
      </c>
      <c r="K56" s="13">
        <f>VLOOKUP(J56,Points!$A$2:$B$202,2)</f>
        <v>23</v>
      </c>
      <c r="L56" s="13">
        <f ca="1">ROW(K56)-(ROW(F45)+MATCH(F56,OFFSET(F45,1,0,C303,1),0))+1</f>
        <v>1</v>
      </c>
      <c r="M56" s="62">
        <f>IF(D56="M",IF(C305&lt;&gt;"",IF(L56&lt;=C305,K56,0),IF(L56&gt;0,K56,0)),IF(C306&lt;&gt;"",IF(L56&lt;=C306,K56,0),IF(L56&gt;0,K56,0)))</f>
        <v>23</v>
      </c>
      <c r="N56" s="62">
        <f t="shared" si="0"/>
        <v>0</v>
      </c>
      <c r="O56" s="62">
        <f t="shared" si="1"/>
        <v>0</v>
      </c>
      <c r="P56" s="62">
        <f t="shared" si="2"/>
        <v>1</v>
      </c>
      <c r="Q56" s="12"/>
      <c r="R56" s="12"/>
      <c r="S56" s="12"/>
    </row>
    <row r="57" spans="1:19" ht="12.75" customHeight="1">
      <c r="A57" s="16" t="s">
        <v>354</v>
      </c>
      <c r="B57" s="15" t="s">
        <v>363</v>
      </c>
      <c r="C57" s="15" t="s">
        <v>443</v>
      </c>
      <c r="D57" s="14" t="s">
        <v>554</v>
      </c>
      <c r="E57" s="23">
        <v>80.6</v>
      </c>
      <c r="F57" s="14" t="s">
        <v>557</v>
      </c>
      <c r="G57" s="13">
        <v>141</v>
      </c>
      <c r="H57" s="13">
        <v>1</v>
      </c>
      <c r="I57" s="13">
        <v>1</v>
      </c>
      <c r="J57" s="13">
        <v>1</v>
      </c>
      <c r="K57" s="13">
        <f>VLOOKUP(J57,Points!$A$2:$B$202,2)</f>
        <v>28</v>
      </c>
      <c r="L57" s="13">
        <f ca="1">ROW(K57)-(ROW(F45)+MATCH(F57,OFFSET(F45,1,0,C303,1),0))+1</f>
        <v>1</v>
      </c>
      <c r="M57" s="62">
        <f>IF(D57="M",IF(C305&lt;&gt;"",IF(L57&lt;=C305,K57,0),IF(L57&gt;0,K57,0)),IF(C306&lt;&gt;"",IF(L57&lt;=C306,K57,0),IF(L57&gt;0,K57,0)))</f>
        <v>28</v>
      </c>
      <c r="N57" s="62">
        <f t="shared" si="0"/>
        <v>1</v>
      </c>
      <c r="O57" s="62">
        <f t="shared" si="1"/>
        <v>0</v>
      </c>
      <c r="P57" s="62">
        <f t="shared" si="2"/>
        <v>0</v>
      </c>
      <c r="Q57" s="12"/>
      <c r="R57" s="12"/>
      <c r="S57" s="12"/>
    </row>
    <row r="58" spans="1:19" ht="12.75" customHeight="1">
      <c r="A58" s="16" t="s">
        <v>354</v>
      </c>
      <c r="B58" s="15" t="s">
        <v>343</v>
      </c>
      <c r="C58" s="15" t="s">
        <v>323</v>
      </c>
      <c r="D58" s="14" t="s">
        <v>554</v>
      </c>
      <c r="E58" s="23">
        <v>83.75</v>
      </c>
      <c r="F58" s="14" t="s">
        <v>557</v>
      </c>
      <c r="G58" s="13">
        <v>131</v>
      </c>
      <c r="H58" s="13">
        <v>1</v>
      </c>
      <c r="I58" s="13">
        <v>1</v>
      </c>
      <c r="J58" s="13">
        <v>1</v>
      </c>
      <c r="K58" s="13">
        <f>VLOOKUP(J58,Points!$A$2:$B$202,2)</f>
        <v>28</v>
      </c>
      <c r="L58" s="13">
        <f ca="1">ROW(K58)-(ROW(F45)+MATCH(F58,OFFSET(F45,1,0,C303,1),0))+1</f>
        <v>2</v>
      </c>
      <c r="M58" s="62">
        <f>IF(D58="M",IF(C305&lt;&gt;"",IF(L58&lt;=C305,K58,0),IF(L58&gt;0,K58,0)),IF(C306&lt;&gt;"",IF(L58&lt;=C306,K58,0),IF(L58&gt;0,K58,0)))</f>
        <v>28</v>
      </c>
      <c r="N58" s="62">
        <f t="shared" si="0"/>
        <v>1</v>
      </c>
      <c r="O58" s="62">
        <f t="shared" si="1"/>
        <v>0</v>
      </c>
      <c r="P58" s="62">
        <f t="shared" si="2"/>
        <v>0</v>
      </c>
      <c r="Q58" s="12"/>
      <c r="R58" s="12"/>
      <c r="S58" s="12"/>
    </row>
    <row r="59" spans="1:19" ht="12.75" customHeight="1">
      <c r="A59" s="16" t="s">
        <v>354</v>
      </c>
      <c r="B59" s="15" t="s">
        <v>353</v>
      </c>
      <c r="C59" s="15" t="s">
        <v>352</v>
      </c>
      <c r="D59" s="14" t="s">
        <v>554</v>
      </c>
      <c r="E59" s="23">
        <v>62.65</v>
      </c>
      <c r="F59" s="14" t="s">
        <v>557</v>
      </c>
      <c r="G59" s="13">
        <v>115</v>
      </c>
      <c r="H59" s="13">
        <v>2</v>
      </c>
      <c r="I59" s="13">
        <v>2</v>
      </c>
      <c r="J59" s="13">
        <v>2</v>
      </c>
      <c r="K59" s="13">
        <f>VLOOKUP(J59,Points!$A$2:$B$202,2)</f>
        <v>25</v>
      </c>
      <c r="L59" s="13">
        <f ca="1">ROW(K59)-(ROW(F45)+MATCH(F59,OFFSET(F45,1,0,C303,1),0))+1</f>
        <v>3</v>
      </c>
      <c r="M59" s="62">
        <f>IF(D59="M",IF(C305&lt;&gt;"",IF(L59&lt;=C305,K59,0),IF(L59&gt;0,K59,0)),IF(C306&lt;&gt;"",IF(L59&lt;=C306,K59,0),IF(L59&gt;0,K59,0)))</f>
        <v>25</v>
      </c>
      <c r="N59" s="62">
        <f t="shared" si="0"/>
        <v>0</v>
      </c>
      <c r="O59" s="62">
        <f t="shared" si="1"/>
        <v>1</v>
      </c>
      <c r="P59" s="62">
        <f t="shared" si="2"/>
        <v>0</v>
      </c>
      <c r="Q59" s="12"/>
      <c r="R59" s="12"/>
      <c r="S59" s="12"/>
    </row>
    <row r="60" spans="1:19" ht="12.75" customHeight="1">
      <c r="A60" s="16" t="s">
        <v>31</v>
      </c>
      <c r="B60" s="15" t="s">
        <v>343</v>
      </c>
      <c r="C60" s="15" t="s">
        <v>214</v>
      </c>
      <c r="D60" s="14" t="s">
        <v>554</v>
      </c>
      <c r="E60" s="23">
        <v>57.7</v>
      </c>
      <c r="F60" s="14" t="s">
        <v>558</v>
      </c>
      <c r="G60" s="13">
        <v>117</v>
      </c>
      <c r="H60" s="13">
        <v>3</v>
      </c>
      <c r="I60" s="13">
        <v>2</v>
      </c>
      <c r="J60" s="13">
        <v>2</v>
      </c>
      <c r="K60" s="13">
        <f>VLOOKUP(J60,Points!$A$2:$B$202,2)</f>
        <v>25</v>
      </c>
      <c r="L60" s="13">
        <f ca="1">ROW(K60)-(ROW(F45)+MATCH(F60,OFFSET(F45,1,0,C303,1),0))+1</f>
        <v>1</v>
      </c>
      <c r="M60" s="62">
        <f>IF(D60="M",IF(C305&lt;&gt;"",IF(L60&lt;=C305,K60,0),IF(L60&gt;0,K60,0)),IF(C306&lt;&gt;"",IF(L60&lt;=C306,K60,0),IF(L60&gt;0,K60,0)))</f>
        <v>25</v>
      </c>
      <c r="N60" s="62">
        <f t="shared" si="0"/>
        <v>0</v>
      </c>
      <c r="O60" s="62">
        <f t="shared" si="1"/>
        <v>1</v>
      </c>
      <c r="P60" s="62">
        <f t="shared" si="2"/>
        <v>0</v>
      </c>
      <c r="Q60" s="12"/>
      <c r="R60" s="12"/>
      <c r="S60" s="12"/>
    </row>
    <row r="61" spans="1:19" ht="12.75" customHeight="1">
      <c r="A61" s="16" t="s">
        <v>31</v>
      </c>
      <c r="B61" s="15" t="s">
        <v>462</v>
      </c>
      <c r="C61" s="15" t="s">
        <v>461</v>
      </c>
      <c r="D61" s="14" t="s">
        <v>554</v>
      </c>
      <c r="E61" s="23">
        <v>58.75</v>
      </c>
      <c r="F61" s="14" t="s">
        <v>558</v>
      </c>
      <c r="G61" s="13">
        <v>141</v>
      </c>
      <c r="H61" s="13">
        <v>8</v>
      </c>
      <c r="I61" s="13">
        <v>7</v>
      </c>
      <c r="J61" s="13">
        <v>7</v>
      </c>
      <c r="K61" s="13">
        <f>VLOOKUP(J61,Points!$A$2:$B$202,2)</f>
        <v>19</v>
      </c>
      <c r="L61" s="13">
        <f ca="1">ROW(K61)-(ROW(F45)+MATCH(F61,OFFSET(F45,1,0,C303,1),0))+1</f>
        <v>2</v>
      </c>
      <c r="M61" s="62">
        <f>IF(D61="M",IF(C305&lt;&gt;"",IF(L61&lt;=C305,K61,0),IF(L61&gt;0,K61,0)),IF(C306&lt;&gt;"",IF(L61&lt;=C306,K61,0),IF(L61&gt;0,K61,0)))</f>
        <v>19</v>
      </c>
      <c r="N61" s="62">
        <f t="shared" si="0"/>
        <v>0</v>
      </c>
      <c r="O61" s="62">
        <f t="shared" si="1"/>
        <v>0</v>
      </c>
      <c r="P61" s="62">
        <f t="shared" si="2"/>
        <v>0</v>
      </c>
      <c r="Q61" s="12"/>
      <c r="R61" s="12"/>
      <c r="S61" s="12"/>
    </row>
    <row r="62" spans="1:19" ht="12.75" customHeight="1">
      <c r="A62" s="16" t="s">
        <v>31</v>
      </c>
      <c r="B62" s="15" t="s">
        <v>30</v>
      </c>
      <c r="C62" s="15" t="s">
        <v>29</v>
      </c>
      <c r="D62" s="14" t="s">
        <v>505</v>
      </c>
      <c r="E62" s="23">
        <v>54.25</v>
      </c>
      <c r="F62" s="14" t="s">
        <v>517</v>
      </c>
      <c r="G62" s="13">
        <v>168</v>
      </c>
      <c r="H62" s="13">
        <v>2</v>
      </c>
      <c r="I62" s="13">
        <v>3</v>
      </c>
      <c r="J62" s="13">
        <v>2</v>
      </c>
      <c r="K62" s="13">
        <f>VLOOKUP(J62,Points!$A$2:$B$202,2)</f>
        <v>25</v>
      </c>
      <c r="L62" s="13">
        <f ca="1">ROW(K62)-(ROW(F45)+MATCH(F62,OFFSET(F45,1,0,C303,1),0))+1</f>
        <v>1</v>
      </c>
      <c r="M62" s="62">
        <f>IF(D62="M",IF(C305&lt;&gt;"",IF(L62&lt;=C305,K62,0),IF(L62&gt;0,K62,0)),IF(C306&lt;&gt;"",IF(L62&lt;=C306,K62,0),IF(L62&gt;0,K62,0)))</f>
        <v>25</v>
      </c>
      <c r="N62" s="62">
        <f t="shared" si="0"/>
        <v>0</v>
      </c>
      <c r="O62" s="62">
        <f t="shared" si="1"/>
        <v>1</v>
      </c>
      <c r="P62" s="62">
        <f t="shared" si="2"/>
        <v>0</v>
      </c>
      <c r="Q62" s="12"/>
      <c r="R62" s="12"/>
      <c r="S62" s="12"/>
    </row>
    <row r="63" spans="1:19" ht="12.75" customHeight="1">
      <c r="A63" s="16" t="s">
        <v>31</v>
      </c>
      <c r="B63" s="15" t="s">
        <v>30</v>
      </c>
      <c r="C63" s="15" t="s">
        <v>29</v>
      </c>
      <c r="D63" s="14" t="s">
        <v>505</v>
      </c>
      <c r="E63" s="23">
        <v>54.25</v>
      </c>
      <c r="F63" s="14" t="s">
        <v>517</v>
      </c>
      <c r="G63" s="13">
        <v>168</v>
      </c>
      <c r="H63" s="13">
        <v>3</v>
      </c>
      <c r="I63" s="13">
        <v>4</v>
      </c>
      <c r="J63" s="13">
        <v>3</v>
      </c>
      <c r="K63" s="13">
        <f>VLOOKUP(J63,Points!$A$2:$B$202,2)</f>
        <v>23</v>
      </c>
      <c r="L63" s="13">
        <f ca="1">ROW(K63)-(ROW(F45)+MATCH(F63,OFFSET(F45,1,0,C303,1),0))+1</f>
        <v>2</v>
      </c>
      <c r="M63" s="62">
        <f>IF(D63="M",IF(C305&lt;&gt;"",IF(L63&lt;=C305,K63,0),IF(L63&gt;0,K63,0)),IF(C306&lt;&gt;"",IF(L63&lt;=C306,K63,0),IF(L63&gt;0,K63,0)))</f>
        <v>23</v>
      </c>
      <c r="N63" s="62">
        <f t="shared" si="0"/>
        <v>0</v>
      </c>
      <c r="O63" s="62">
        <f t="shared" si="1"/>
        <v>0</v>
      </c>
      <c r="P63" s="62">
        <f t="shared" si="2"/>
        <v>1</v>
      </c>
      <c r="Q63" s="12"/>
      <c r="R63" s="12"/>
      <c r="S63" s="12"/>
    </row>
    <row r="64" spans="1:19" ht="12.75" customHeight="1">
      <c r="A64" s="16" t="s">
        <v>31</v>
      </c>
      <c r="B64" s="15" t="s">
        <v>261</v>
      </c>
      <c r="C64" s="15" t="s">
        <v>260</v>
      </c>
      <c r="D64" s="14" t="s">
        <v>505</v>
      </c>
      <c r="E64" s="23">
        <v>71.3</v>
      </c>
      <c r="F64" s="14" t="s">
        <v>517</v>
      </c>
      <c r="G64" s="13">
        <v>225</v>
      </c>
      <c r="H64" s="13">
        <v>10</v>
      </c>
      <c r="I64" s="13">
        <v>10</v>
      </c>
      <c r="J64" s="13">
        <v>9</v>
      </c>
      <c r="K64" s="13">
        <f>VLOOKUP(J64,Points!$A$2:$B$202,2)</f>
        <v>17</v>
      </c>
      <c r="L64" s="13">
        <f ca="1">ROW(K64)-(ROW(F45)+MATCH(F64,OFFSET(F45,1,0,C303,1),0))+1</f>
        <v>3</v>
      </c>
      <c r="M64" s="62">
        <f>IF(D64="M",IF(C305&lt;&gt;"",IF(L64&lt;=C305,K64,0),IF(L64&gt;0,K64,0)),IF(C306&lt;&gt;"",IF(L64&lt;=C306,K64,0),IF(L64&gt;0,K64,0)))</f>
        <v>17</v>
      </c>
      <c r="N64" s="62">
        <f t="shared" si="0"/>
        <v>0</v>
      </c>
      <c r="O64" s="62">
        <f t="shared" si="1"/>
        <v>0</v>
      </c>
      <c r="P64" s="62">
        <f t="shared" si="2"/>
        <v>0</v>
      </c>
      <c r="Q64" s="12"/>
      <c r="R64" s="12"/>
      <c r="S64" s="12"/>
    </row>
    <row r="65" spans="1:19" ht="12.75" customHeight="1">
      <c r="A65" s="16" t="s">
        <v>92</v>
      </c>
      <c r="B65" s="15" t="s">
        <v>359</v>
      </c>
      <c r="C65" s="15" t="s">
        <v>358</v>
      </c>
      <c r="D65" s="14" t="s">
        <v>554</v>
      </c>
      <c r="E65" s="23">
        <v>69.15</v>
      </c>
      <c r="F65" s="14" t="s">
        <v>559</v>
      </c>
      <c r="G65" s="13">
        <v>132</v>
      </c>
      <c r="H65" s="13">
        <v>1</v>
      </c>
      <c r="I65" s="13">
        <v>1</v>
      </c>
      <c r="J65" s="13">
        <v>1</v>
      </c>
      <c r="K65" s="13">
        <f>VLOOKUP(J65,Points!$A$2:$B$202,2)</f>
        <v>28</v>
      </c>
      <c r="L65" s="13">
        <f ca="1">ROW(K65)-(ROW(F45)+MATCH(F65,OFFSET(F45,1,0,C303,1),0))+1</f>
        <v>1</v>
      </c>
      <c r="M65" s="62">
        <f>IF(D65="M",IF(C305&lt;&gt;"",IF(L65&lt;=C305,K65,0),IF(L65&gt;0,K65,0)),IF(C306&lt;&gt;"",IF(L65&lt;=C306,K65,0),IF(L65&gt;0,K65,0)))</f>
        <v>28</v>
      </c>
      <c r="N65" s="62">
        <f t="shared" si="0"/>
        <v>1</v>
      </c>
      <c r="O65" s="62">
        <f t="shared" si="1"/>
        <v>0</v>
      </c>
      <c r="P65" s="62">
        <f t="shared" si="2"/>
        <v>0</v>
      </c>
      <c r="Q65" s="12"/>
      <c r="R65" s="12"/>
      <c r="S65" s="12"/>
    </row>
    <row r="66" spans="1:19" ht="12.75" customHeight="1">
      <c r="A66" s="16" t="s">
        <v>92</v>
      </c>
      <c r="B66" s="15" t="s">
        <v>356</v>
      </c>
      <c r="C66" s="15" t="s">
        <v>369</v>
      </c>
      <c r="D66" s="14" t="s">
        <v>554</v>
      </c>
      <c r="E66" s="23">
        <v>79.3</v>
      </c>
      <c r="F66" s="14" t="s">
        <v>559</v>
      </c>
      <c r="G66" s="13">
        <v>125</v>
      </c>
      <c r="H66" s="13">
        <v>2</v>
      </c>
      <c r="I66" s="13">
        <v>2</v>
      </c>
      <c r="J66" s="13">
        <v>2</v>
      </c>
      <c r="K66" s="13">
        <f>VLOOKUP(J66,Points!$A$2:$B$202,2)</f>
        <v>25</v>
      </c>
      <c r="L66" s="13">
        <f ca="1">ROW(K66)-(ROW(F45)+MATCH(F66,OFFSET(F45,1,0,C303,1),0))+1</f>
        <v>2</v>
      </c>
      <c r="M66" s="62">
        <f>IF(D66="M",IF(C305&lt;&gt;"",IF(L66&lt;=C305,K66,0),IF(L66&gt;0,K66,0)),IF(C306&lt;&gt;"",IF(L66&lt;=C306,K66,0),IF(L66&gt;0,K66,0)))</f>
        <v>25</v>
      </c>
      <c r="N66" s="62">
        <f t="shared" si="0"/>
        <v>0</v>
      </c>
      <c r="O66" s="62">
        <f t="shared" si="1"/>
        <v>1</v>
      </c>
      <c r="P66" s="62">
        <f t="shared" si="2"/>
        <v>0</v>
      </c>
      <c r="Q66" s="12"/>
      <c r="R66" s="12"/>
      <c r="S66" s="12"/>
    </row>
    <row r="67" spans="1:19" ht="12.75" customHeight="1">
      <c r="A67" s="16" t="s">
        <v>92</v>
      </c>
      <c r="B67" s="15" t="s">
        <v>433</v>
      </c>
      <c r="C67" s="15" t="s">
        <v>180</v>
      </c>
      <c r="D67" s="14" t="s">
        <v>554</v>
      </c>
      <c r="E67" s="23">
        <v>62.6</v>
      </c>
      <c r="F67" s="14" t="s">
        <v>559</v>
      </c>
      <c r="G67" s="13">
        <v>153</v>
      </c>
      <c r="H67" s="13">
        <v>3</v>
      </c>
      <c r="I67" s="13">
        <v>3</v>
      </c>
      <c r="J67" s="13">
        <v>3</v>
      </c>
      <c r="K67" s="13">
        <f>VLOOKUP(J67,Points!$A$2:$B$202,2)</f>
        <v>23</v>
      </c>
      <c r="L67" s="13">
        <f ca="1">ROW(K67)-(ROW(F45)+MATCH(F67,OFFSET(F45,1,0,C303,1),0))+1</f>
        <v>3</v>
      </c>
      <c r="M67" s="62">
        <f>IF(D67="M",IF(C305&lt;&gt;"",IF(L67&lt;=C305,K67,0),IF(L67&gt;0,K67,0)),IF(C306&lt;&gt;"",IF(L67&lt;=C306,K67,0),IF(L67&gt;0,K67,0)))</f>
        <v>23</v>
      </c>
      <c r="N67" s="62">
        <f t="shared" si="0"/>
        <v>0</v>
      </c>
      <c r="O67" s="62">
        <f t="shared" si="1"/>
        <v>0</v>
      </c>
      <c r="P67" s="62">
        <f t="shared" si="2"/>
        <v>1</v>
      </c>
      <c r="Q67" s="12"/>
      <c r="R67" s="12"/>
      <c r="S67" s="12"/>
    </row>
    <row r="68" spans="1:19" ht="12.75" customHeight="1">
      <c r="A68" s="16" t="s">
        <v>92</v>
      </c>
      <c r="B68" s="15" t="s">
        <v>363</v>
      </c>
      <c r="C68" s="15" t="s">
        <v>362</v>
      </c>
      <c r="D68" s="14" t="s">
        <v>554</v>
      </c>
      <c r="E68" s="23">
        <v>70.5</v>
      </c>
      <c r="F68" s="14" t="s">
        <v>559</v>
      </c>
      <c r="G68" s="13">
        <v>108</v>
      </c>
      <c r="H68" s="13">
        <v>3</v>
      </c>
      <c r="I68" s="13">
        <v>3</v>
      </c>
      <c r="J68" s="13">
        <v>3</v>
      </c>
      <c r="K68" s="13">
        <f>VLOOKUP(J68,Points!$A$2:$B$202,2)</f>
        <v>23</v>
      </c>
      <c r="L68" s="13">
        <f ca="1">ROW(K68)-(ROW(F45)+MATCH(F68,OFFSET(F45,1,0,C303,1),0))+1</f>
        <v>4</v>
      </c>
      <c r="M68" s="62">
        <f>IF(D68="M",IF(C305&lt;&gt;"",IF(L68&lt;=C305,K68,0),IF(L68&gt;0,K68,0)),IF(C306&lt;&gt;"",IF(L68&lt;=C306,K68,0),IF(L68&gt;0,K68,0)))</f>
        <v>23</v>
      </c>
      <c r="N68" s="62">
        <f t="shared" si="0"/>
        <v>0</v>
      </c>
      <c r="O68" s="62">
        <f t="shared" si="1"/>
        <v>0</v>
      </c>
      <c r="P68" s="62">
        <f t="shared" si="2"/>
        <v>1</v>
      </c>
      <c r="Q68" s="12"/>
      <c r="R68" s="12"/>
      <c r="S68" s="12"/>
    </row>
    <row r="69" spans="1:19" ht="12.75" customHeight="1">
      <c r="A69" s="16" t="s">
        <v>92</v>
      </c>
      <c r="B69" s="15" t="s">
        <v>98</v>
      </c>
      <c r="C69" s="15" t="s">
        <v>222</v>
      </c>
      <c r="D69" s="14" t="s">
        <v>505</v>
      </c>
      <c r="E69" s="23">
        <v>94.6</v>
      </c>
      <c r="F69" s="14" t="s">
        <v>518</v>
      </c>
      <c r="G69" s="13">
        <v>301</v>
      </c>
      <c r="H69" s="13">
        <v>1</v>
      </c>
      <c r="I69" s="13">
        <v>1</v>
      </c>
      <c r="J69" s="13">
        <v>1</v>
      </c>
      <c r="K69" s="13">
        <f>VLOOKUP(J69,Points!$A$2:$B$202,2)</f>
        <v>28</v>
      </c>
      <c r="L69" s="13">
        <f ca="1">ROW(K69)-(ROW(F45)+MATCH(F69,OFFSET(F45,1,0,C303,1),0))+1</f>
        <v>1</v>
      </c>
      <c r="M69" s="62">
        <f>IF(D69="M",IF(C305&lt;&gt;"",IF(L69&lt;=C305,K69,0),IF(L69&gt;0,K69,0)),IF(C306&lt;&gt;"",IF(L69&lt;=C306,K69,0),IF(L69&gt;0,K69,0)))</f>
        <v>28</v>
      </c>
      <c r="N69" s="62">
        <f t="shared" si="0"/>
        <v>1</v>
      </c>
      <c r="O69" s="62">
        <f t="shared" si="1"/>
        <v>0</v>
      </c>
      <c r="P69" s="62">
        <f t="shared" si="2"/>
        <v>0</v>
      </c>
      <c r="Q69" s="12"/>
      <c r="R69" s="12"/>
      <c r="S69" s="12"/>
    </row>
    <row r="70" spans="1:19" ht="12.75" customHeight="1">
      <c r="A70" s="16" t="s">
        <v>92</v>
      </c>
      <c r="B70" s="15" t="s">
        <v>98</v>
      </c>
      <c r="C70" s="15" t="s">
        <v>222</v>
      </c>
      <c r="D70" s="14" t="s">
        <v>505</v>
      </c>
      <c r="E70" s="23">
        <v>94.6</v>
      </c>
      <c r="F70" s="14" t="s">
        <v>518</v>
      </c>
      <c r="G70" s="13">
        <v>301</v>
      </c>
      <c r="H70" s="13">
        <v>1</v>
      </c>
      <c r="I70" s="13">
        <v>3</v>
      </c>
      <c r="J70" s="13">
        <v>3</v>
      </c>
      <c r="K70" s="13">
        <f>VLOOKUP(J70,Points!$A$2:$B$202,2)</f>
        <v>23</v>
      </c>
      <c r="L70" s="13">
        <f ca="1">ROW(K70)-(ROW(F45)+MATCH(F70,OFFSET(F45,1,0,C303,1),0))+1</f>
        <v>2</v>
      </c>
      <c r="M70" s="62">
        <f>IF(D70="M",IF(C305&lt;&gt;"",IF(L70&lt;=C305,K70,0),IF(L70&gt;0,K70,0)),IF(C306&lt;&gt;"",IF(L70&lt;=C306,K70,0),IF(L70&gt;0,K70,0)))</f>
        <v>23</v>
      </c>
      <c r="N70" s="62">
        <f t="shared" si="0"/>
        <v>0</v>
      </c>
      <c r="O70" s="62">
        <f t="shared" si="1"/>
        <v>0</v>
      </c>
      <c r="P70" s="62">
        <f t="shared" si="2"/>
        <v>1</v>
      </c>
      <c r="Q70" s="12"/>
      <c r="R70" s="12"/>
      <c r="S70" s="12"/>
    </row>
    <row r="71" spans="1:19" ht="12.75" customHeight="1">
      <c r="A71" s="16" t="s">
        <v>92</v>
      </c>
      <c r="B71" s="15" t="s">
        <v>91</v>
      </c>
      <c r="C71" s="15" t="s">
        <v>90</v>
      </c>
      <c r="D71" s="14" t="s">
        <v>505</v>
      </c>
      <c r="E71" s="23">
        <v>68.95</v>
      </c>
      <c r="F71" s="14" t="s">
        <v>518</v>
      </c>
      <c r="G71" s="13">
        <v>112</v>
      </c>
      <c r="H71" s="13">
        <v>4</v>
      </c>
      <c r="I71" s="13">
        <v>4</v>
      </c>
      <c r="J71" s="13">
        <v>4</v>
      </c>
      <c r="K71" s="13">
        <f>VLOOKUP(J71,Points!$A$2:$B$202,2)</f>
        <v>22</v>
      </c>
      <c r="L71" s="13">
        <f ca="1">ROW(K71)-(ROW(F45)+MATCH(F71,OFFSET(F45,1,0,C303,1),0))+1</f>
        <v>3</v>
      </c>
      <c r="M71" s="62">
        <f>IF(D71="M",IF(C305&lt;&gt;"",IF(L71&lt;=C305,K71,0),IF(L71&gt;0,K71,0)),IF(C306&lt;&gt;"",IF(L71&lt;=C306,K71,0),IF(L71&gt;0,K71,0)))</f>
        <v>22</v>
      </c>
      <c r="N71" s="62">
        <f t="shared" si="0"/>
        <v>0</v>
      </c>
      <c r="O71" s="62">
        <f t="shared" si="1"/>
        <v>0</v>
      </c>
      <c r="P71" s="62">
        <f t="shared" si="2"/>
        <v>0</v>
      </c>
      <c r="Q71" s="12"/>
      <c r="R71" s="12"/>
      <c r="S71" s="12"/>
    </row>
    <row r="72" spans="1:19" ht="12.75" customHeight="1">
      <c r="A72" s="16" t="s">
        <v>92</v>
      </c>
      <c r="B72" s="15" t="s">
        <v>204</v>
      </c>
      <c r="C72" s="15" t="s">
        <v>203</v>
      </c>
      <c r="D72" s="14" t="s">
        <v>505</v>
      </c>
      <c r="E72" s="23">
        <v>71.25</v>
      </c>
      <c r="F72" s="14" t="s">
        <v>518</v>
      </c>
      <c r="G72" s="13">
        <v>177</v>
      </c>
      <c r="H72" s="13">
        <v>6</v>
      </c>
      <c r="I72" s="13">
        <v>7</v>
      </c>
      <c r="J72" s="13">
        <v>6</v>
      </c>
      <c r="K72" s="13">
        <f>VLOOKUP(J72,Points!$A$2:$B$202,2)</f>
        <v>20</v>
      </c>
      <c r="L72" s="13">
        <f ca="1">ROW(K72)-(ROW(F45)+MATCH(F72,OFFSET(F45,1,0,C303,1),0))+1</f>
        <v>4</v>
      </c>
      <c r="M72" s="62">
        <f>IF(D72="M",IF(C305&lt;&gt;"",IF(L72&lt;=C305,K72,0),IF(L72&gt;0,K72,0)),IF(C306&lt;&gt;"",IF(L72&lt;=C306,K72,0),IF(L72&gt;0,K72,0)))</f>
        <v>20</v>
      </c>
      <c r="N72" s="62">
        <f t="shared" si="0"/>
        <v>0</v>
      </c>
      <c r="O72" s="62">
        <f t="shared" si="1"/>
        <v>0</v>
      </c>
      <c r="P72" s="62">
        <f t="shared" si="2"/>
        <v>0</v>
      </c>
      <c r="Q72" s="12"/>
      <c r="R72" s="12"/>
      <c r="S72" s="12"/>
    </row>
    <row r="73" spans="1:19" ht="12.75" customHeight="1">
      <c r="A73" s="16" t="s">
        <v>99</v>
      </c>
      <c r="B73" s="15" t="s">
        <v>423</v>
      </c>
      <c r="C73" s="15" t="s">
        <v>422</v>
      </c>
      <c r="D73" s="14" t="s">
        <v>554</v>
      </c>
      <c r="E73" s="23">
        <v>47.85</v>
      </c>
      <c r="F73" s="14" t="s">
        <v>560</v>
      </c>
      <c r="G73" s="13">
        <v>113</v>
      </c>
      <c r="H73" s="13">
        <v>3</v>
      </c>
      <c r="I73" s="13">
        <v>3</v>
      </c>
      <c r="J73" s="13">
        <v>3</v>
      </c>
      <c r="K73" s="13">
        <f>VLOOKUP(J73,Points!$A$2:$B$202,2)</f>
        <v>23</v>
      </c>
      <c r="L73" s="13">
        <f ca="1">ROW(K73)-(ROW(F45)+MATCH(F73,OFFSET(F45,1,0,C303,1),0))+1</f>
        <v>1</v>
      </c>
      <c r="M73" s="62">
        <f>IF(D73="M",IF(C305&lt;&gt;"",IF(L73&lt;=C305,K73,0),IF(L73&gt;0,K73,0)),IF(C306&lt;&gt;"",IF(L73&lt;=C306,K73,0),IF(L73&gt;0,K73,0)))</f>
        <v>23</v>
      </c>
      <c r="N73" s="62">
        <f t="shared" si="0"/>
        <v>0</v>
      </c>
      <c r="O73" s="62">
        <f t="shared" si="1"/>
        <v>0</v>
      </c>
      <c r="P73" s="62">
        <f t="shared" si="2"/>
        <v>1</v>
      </c>
      <c r="Q73" s="12"/>
      <c r="R73" s="12"/>
      <c r="S73" s="12"/>
    </row>
    <row r="74" spans="1:19" ht="12.75" customHeight="1">
      <c r="A74" s="16" t="s">
        <v>99</v>
      </c>
      <c r="B74" s="15" t="s">
        <v>418</v>
      </c>
      <c r="C74" s="15" t="s">
        <v>417</v>
      </c>
      <c r="D74" s="14" t="s">
        <v>554</v>
      </c>
      <c r="E74" s="23">
        <v>94.25</v>
      </c>
      <c r="F74" s="14" t="s">
        <v>560</v>
      </c>
      <c r="G74" s="13">
        <v>146</v>
      </c>
      <c r="H74" s="13">
        <v>3</v>
      </c>
      <c r="I74" s="13">
        <v>3</v>
      </c>
      <c r="J74" s="13">
        <v>3</v>
      </c>
      <c r="K74" s="13">
        <f>VLOOKUP(J74,Points!$A$2:$B$202,2)</f>
        <v>23</v>
      </c>
      <c r="L74" s="13">
        <f ca="1">ROW(K74)-(ROW(F45)+MATCH(F74,OFFSET(F45,1,0,C303,1),0))+1</f>
        <v>2</v>
      </c>
      <c r="M74" s="62">
        <f>IF(D74="M",IF(C305&lt;&gt;"",IF(L74&lt;=C305,K74,0),IF(L74&gt;0,K74,0)),IF(C306&lt;&gt;"",IF(L74&lt;=C306,K74,0),IF(L74&gt;0,K74,0)))</f>
        <v>23</v>
      </c>
      <c r="N74" s="62">
        <f t="shared" si="0"/>
        <v>0</v>
      </c>
      <c r="O74" s="62">
        <f t="shared" si="1"/>
        <v>0</v>
      </c>
      <c r="P74" s="62">
        <f t="shared" si="2"/>
        <v>1</v>
      </c>
      <c r="Q74" s="12"/>
      <c r="R74" s="12"/>
      <c r="S74" s="12"/>
    </row>
    <row r="75" spans="1:19" ht="12.75" customHeight="1">
      <c r="A75" s="16" t="s">
        <v>99</v>
      </c>
      <c r="B75" s="15" t="s">
        <v>397</v>
      </c>
      <c r="C75" s="15" t="s">
        <v>396</v>
      </c>
      <c r="D75" s="14" t="s">
        <v>554</v>
      </c>
      <c r="E75" s="23">
        <v>63.1</v>
      </c>
      <c r="F75" s="14" t="s">
        <v>560</v>
      </c>
      <c r="G75" s="13">
        <v>130</v>
      </c>
      <c r="H75" s="13">
        <v>5</v>
      </c>
      <c r="I75" s="13">
        <v>5</v>
      </c>
      <c r="J75" s="13">
        <v>5</v>
      </c>
      <c r="K75" s="13">
        <f>VLOOKUP(J75,Points!$A$2:$B$202,2)</f>
        <v>21</v>
      </c>
      <c r="L75" s="13">
        <f ca="1">ROW(K75)-(ROW(F45)+MATCH(F75,OFFSET(F45,1,0,C303,1),0))+1</f>
        <v>3</v>
      </c>
      <c r="M75" s="62">
        <f>IF(D75="M",IF(C305&lt;&gt;"",IF(L75&lt;=C305,K75,0),IF(L75&gt;0,K75,0)),IF(C306&lt;&gt;"",IF(L75&lt;=C306,K75,0),IF(L75&gt;0,K75,0)))</f>
        <v>21</v>
      </c>
      <c r="N75" s="62">
        <f t="shared" si="0"/>
        <v>0</v>
      </c>
      <c r="O75" s="62">
        <f t="shared" si="1"/>
        <v>0</v>
      </c>
      <c r="P75" s="62">
        <f t="shared" si="2"/>
        <v>0</v>
      </c>
      <c r="Q75" s="12"/>
      <c r="R75" s="12"/>
      <c r="S75" s="12"/>
    </row>
    <row r="76" spans="1:19" ht="12.75" customHeight="1">
      <c r="A76" s="16" t="s">
        <v>99</v>
      </c>
      <c r="B76" s="15" t="s">
        <v>173</v>
      </c>
      <c r="C76" s="15" t="s">
        <v>172</v>
      </c>
      <c r="D76" s="14" t="s">
        <v>505</v>
      </c>
      <c r="E76" s="23">
        <v>105.1</v>
      </c>
      <c r="F76" s="14" t="s">
        <v>519</v>
      </c>
      <c r="G76" s="13">
        <v>222</v>
      </c>
      <c r="H76" s="13">
        <v>1</v>
      </c>
      <c r="I76" s="13">
        <v>1</v>
      </c>
      <c r="J76" s="13">
        <v>1</v>
      </c>
      <c r="K76" s="13">
        <f>VLOOKUP(J76,Points!$A$2:$B$202,2)</f>
        <v>28</v>
      </c>
      <c r="L76" s="13">
        <f ca="1">ROW(K76)-(ROW(F45)+MATCH(F76,OFFSET(F45,1,0,C303,1),0))+1</f>
        <v>1</v>
      </c>
      <c r="M76" s="62">
        <f>IF(D76="M",IF(C305&lt;&gt;"",IF(L76&lt;=C305,K76,0),IF(L76&gt;0,K76,0)),IF(C306&lt;&gt;"",IF(L76&lt;=C306,K76,0),IF(L76&gt;0,K76,0)))</f>
        <v>28</v>
      </c>
      <c r="N76" s="62">
        <f t="shared" si="0"/>
        <v>1</v>
      </c>
      <c r="O76" s="62">
        <f t="shared" si="1"/>
        <v>0</v>
      </c>
      <c r="P76" s="62">
        <f t="shared" si="2"/>
        <v>0</v>
      </c>
      <c r="Q76" s="12"/>
      <c r="R76" s="12"/>
      <c r="S76" s="12"/>
    </row>
    <row r="77" spans="1:19" ht="12.75" customHeight="1">
      <c r="A77" s="16" t="s">
        <v>99</v>
      </c>
      <c r="B77" s="15" t="s">
        <v>123</v>
      </c>
      <c r="C77" s="15" t="s">
        <v>122</v>
      </c>
      <c r="D77" s="14" t="s">
        <v>505</v>
      </c>
      <c r="E77" s="23">
        <v>59.9</v>
      </c>
      <c r="F77" s="14" t="s">
        <v>519</v>
      </c>
      <c r="G77" s="13">
        <v>184</v>
      </c>
      <c r="H77" s="13">
        <v>2</v>
      </c>
      <c r="I77" s="13">
        <v>4</v>
      </c>
      <c r="J77" s="13">
        <v>2</v>
      </c>
      <c r="K77" s="13">
        <f>VLOOKUP(J77,Points!$A$2:$B$202,2)</f>
        <v>25</v>
      </c>
      <c r="L77" s="13">
        <f ca="1">ROW(K77)-(ROW(F45)+MATCH(F77,OFFSET(F45,1,0,C303,1),0))+1</f>
        <v>2</v>
      </c>
      <c r="M77" s="62">
        <f>IF(D77="M",IF(C305&lt;&gt;"",IF(L77&lt;=C305,K77,0),IF(L77&gt;0,K77,0)),IF(C306&lt;&gt;"",IF(L77&lt;=C306,K77,0),IF(L77&gt;0,K77,0)))</f>
        <v>25</v>
      </c>
      <c r="N77" s="62">
        <f t="shared" si="0"/>
        <v>0</v>
      </c>
      <c r="O77" s="62">
        <f t="shared" si="1"/>
        <v>1</v>
      </c>
      <c r="P77" s="62">
        <f t="shared" si="2"/>
        <v>0</v>
      </c>
      <c r="Q77" s="12"/>
      <c r="R77" s="12"/>
      <c r="S77" s="12"/>
    </row>
    <row r="78" spans="1:19" ht="12.75" customHeight="1">
      <c r="A78" s="16" t="s">
        <v>99</v>
      </c>
      <c r="B78" s="15" t="s">
        <v>98</v>
      </c>
      <c r="C78" s="15" t="s">
        <v>97</v>
      </c>
      <c r="D78" s="14" t="s">
        <v>505</v>
      </c>
      <c r="E78" s="23">
        <v>79.85</v>
      </c>
      <c r="F78" s="14" t="s">
        <v>519</v>
      </c>
      <c r="G78" s="13">
        <v>184</v>
      </c>
      <c r="H78" s="13">
        <v>2</v>
      </c>
      <c r="I78" s="13">
        <v>2</v>
      </c>
      <c r="J78" s="13">
        <v>2</v>
      </c>
      <c r="K78" s="13">
        <f>VLOOKUP(J78,Points!$A$2:$B$202,2)</f>
        <v>25</v>
      </c>
      <c r="L78" s="13">
        <f ca="1">ROW(K78)-(ROW(F45)+MATCH(F78,OFFSET(F45,1,0,C303,1),0))+1</f>
        <v>3</v>
      </c>
      <c r="M78" s="62">
        <f>IF(D78="M",IF(C305&lt;&gt;"",IF(L78&lt;=C305,K78,0),IF(L78&gt;0,K78,0)),IF(C306&lt;&gt;"",IF(L78&lt;=C306,K78,0),IF(L78&gt;0,K78,0)))</f>
        <v>25</v>
      </c>
      <c r="N78" s="62">
        <f t="shared" si="0"/>
        <v>0</v>
      </c>
      <c r="O78" s="62">
        <f t="shared" si="1"/>
        <v>1</v>
      </c>
      <c r="P78" s="62">
        <f t="shared" si="2"/>
        <v>0</v>
      </c>
      <c r="Q78" s="12"/>
      <c r="R78" s="12"/>
      <c r="S78" s="12"/>
    </row>
    <row r="79" spans="1:19" ht="12.75" customHeight="1">
      <c r="A79" s="16" t="s">
        <v>99</v>
      </c>
      <c r="B79" s="15" t="s">
        <v>129</v>
      </c>
      <c r="C79" s="15" t="s">
        <v>134</v>
      </c>
      <c r="D79" s="14" t="s">
        <v>505</v>
      </c>
      <c r="E79" s="23">
        <v>65.2</v>
      </c>
      <c r="F79" s="14" t="s">
        <v>519</v>
      </c>
      <c r="G79" s="13">
        <v>177</v>
      </c>
      <c r="H79" s="13">
        <v>4</v>
      </c>
      <c r="I79" s="13">
        <v>4</v>
      </c>
      <c r="J79" s="13">
        <v>4</v>
      </c>
      <c r="K79" s="13">
        <f>VLOOKUP(J79,Points!$A$2:$B$202,2)</f>
        <v>22</v>
      </c>
      <c r="L79" s="13">
        <f ca="1">ROW(K79)-(ROW(F45)+MATCH(F79,OFFSET(F45,1,0,C303,1),0))+1</f>
        <v>4</v>
      </c>
      <c r="M79" s="62">
        <f>IF(D79="M",IF(C305&lt;&gt;"",IF(L79&lt;=C305,K79,0),IF(L79&gt;0,K79,0)),IF(C306&lt;&gt;"",IF(L79&lt;=C306,K79,0),IF(L79&gt;0,K79,0)))</f>
        <v>22</v>
      </c>
      <c r="N79" s="62">
        <f t="shared" si="0"/>
        <v>0</v>
      </c>
      <c r="O79" s="62">
        <f t="shared" si="1"/>
        <v>0</v>
      </c>
      <c r="P79" s="62">
        <f t="shared" si="2"/>
        <v>0</v>
      </c>
      <c r="Q79" s="12"/>
      <c r="R79" s="12"/>
      <c r="S79" s="12"/>
    </row>
    <row r="80" spans="1:19" ht="12.75" customHeight="1">
      <c r="A80" s="16" t="s">
        <v>99</v>
      </c>
      <c r="B80" s="15" t="s">
        <v>152</v>
      </c>
      <c r="C80" s="15" t="s">
        <v>151</v>
      </c>
      <c r="D80" s="14" t="s">
        <v>505</v>
      </c>
      <c r="E80" s="23">
        <v>76.65</v>
      </c>
      <c r="F80" s="14" t="s">
        <v>519</v>
      </c>
      <c r="G80" s="13">
        <v>191</v>
      </c>
      <c r="H80" s="13">
        <v>5</v>
      </c>
      <c r="I80" s="13">
        <v>4</v>
      </c>
      <c r="J80" s="13">
        <v>4</v>
      </c>
      <c r="K80" s="13">
        <f>VLOOKUP(J80,Points!$A$2:$B$202,2)</f>
        <v>22</v>
      </c>
      <c r="L80" s="13">
        <f ca="1">ROW(K80)-(ROW(F45)+MATCH(F80,OFFSET(F45,1,0,C303,1),0))+1</f>
        <v>5</v>
      </c>
      <c r="M80" s="62">
        <f>IF(D80="M",IF(C305&lt;&gt;"",IF(L80&lt;=C305,K80,0),IF(L80&gt;0,K80,0)),IF(C306&lt;&gt;"",IF(L80&lt;=C306,K80,0),IF(L80&gt;0,K80,0)))</f>
        <v>22</v>
      </c>
      <c r="N80" s="62">
        <f t="shared" si="0"/>
        <v>0</v>
      </c>
      <c r="O80" s="62">
        <f t="shared" si="1"/>
        <v>0</v>
      </c>
      <c r="P80" s="62">
        <f t="shared" si="2"/>
        <v>0</v>
      </c>
      <c r="Q80" s="12"/>
      <c r="R80" s="12"/>
      <c r="S80" s="12"/>
    </row>
    <row r="81" spans="1:19" ht="12.75" customHeight="1">
      <c r="A81" s="16" t="s">
        <v>99</v>
      </c>
      <c r="B81" s="15" t="s">
        <v>211</v>
      </c>
      <c r="C81" s="15" t="s">
        <v>210</v>
      </c>
      <c r="D81" s="14" t="s">
        <v>505</v>
      </c>
      <c r="E81" s="23">
        <v>79.95</v>
      </c>
      <c r="F81" s="14" t="s">
        <v>519</v>
      </c>
      <c r="G81" s="13">
        <v>227</v>
      </c>
      <c r="H81" s="13">
        <v>5</v>
      </c>
      <c r="I81" s="13">
        <v>4</v>
      </c>
      <c r="J81" s="13">
        <v>4</v>
      </c>
      <c r="K81" s="13">
        <f>VLOOKUP(J81,Points!$A$2:$B$202,2)</f>
        <v>22</v>
      </c>
      <c r="L81" s="13">
        <f ca="1">ROW(K81)-(ROW(F45)+MATCH(F81,OFFSET(F45,1,0,C303,1),0))+1</f>
        <v>6</v>
      </c>
      <c r="M81" s="62">
        <f>IF(D81="M",IF(C305&lt;&gt;"",IF(L81&lt;=C305,K81,0),IF(L81&gt;0,K81,0)),IF(C306&lt;&gt;"",IF(L81&lt;=C306,K81,0),IF(L81&gt;0,K81,0)))</f>
        <v>22</v>
      </c>
      <c r="N81" s="62">
        <f t="shared" si="0"/>
        <v>0</v>
      </c>
      <c r="O81" s="62">
        <f t="shared" si="1"/>
        <v>0</v>
      </c>
      <c r="P81" s="62">
        <f t="shared" si="2"/>
        <v>0</v>
      </c>
      <c r="Q81" s="12"/>
      <c r="R81" s="12"/>
      <c r="S81" s="12"/>
    </row>
    <row r="82" spans="1:19" ht="12.75" customHeight="1">
      <c r="A82" s="16" t="s">
        <v>99</v>
      </c>
      <c r="B82" s="15" t="s">
        <v>136</v>
      </c>
      <c r="C82" s="15" t="s">
        <v>135</v>
      </c>
      <c r="D82" s="14" t="s">
        <v>505</v>
      </c>
      <c r="E82" s="23">
        <v>66.5</v>
      </c>
      <c r="F82" s="14" t="s">
        <v>519</v>
      </c>
      <c r="G82" s="13">
        <v>160</v>
      </c>
      <c r="H82" s="13">
        <v>5</v>
      </c>
      <c r="I82" s="13">
        <v>5</v>
      </c>
      <c r="J82" s="13">
        <v>5</v>
      </c>
      <c r="K82" s="13">
        <f>VLOOKUP(J82,Points!$A$2:$B$202,2)</f>
        <v>21</v>
      </c>
      <c r="L82" s="13">
        <f ca="1">ROW(K82)-(ROW(F45)+MATCH(F82,OFFSET(F45,1,0,C303,1),0))+1</f>
        <v>7</v>
      </c>
      <c r="M82" s="62">
        <f>IF(D82="M",IF(C305&lt;&gt;"",IF(L82&lt;=C305,K82,0),IF(L82&gt;0,K82,0)),IF(C306&lt;&gt;"",IF(L82&lt;=C306,K82,0),IF(L82&gt;0,K82,0)))</f>
        <v>21</v>
      </c>
      <c r="N82" s="62">
        <f t="shared" si="0"/>
        <v>0</v>
      </c>
      <c r="O82" s="62">
        <f t="shared" si="1"/>
        <v>0</v>
      </c>
      <c r="P82" s="62">
        <f t="shared" si="2"/>
        <v>0</v>
      </c>
      <c r="Q82" s="12"/>
      <c r="R82" s="12"/>
      <c r="S82" s="12"/>
    </row>
    <row r="83" spans="1:19" ht="12.75" customHeight="1">
      <c r="A83" s="16" t="s">
        <v>99</v>
      </c>
      <c r="B83" s="15" t="s">
        <v>188</v>
      </c>
      <c r="C83" s="15" t="s">
        <v>187</v>
      </c>
      <c r="D83" s="14" t="s">
        <v>505</v>
      </c>
      <c r="E83" s="23">
        <v>59.85</v>
      </c>
      <c r="F83" s="14" t="s">
        <v>519</v>
      </c>
      <c r="G83" s="13">
        <v>0</v>
      </c>
      <c r="H83" s="13">
        <v>0</v>
      </c>
      <c r="I83" s="13">
        <v>5</v>
      </c>
      <c r="J83" s="13">
        <v>0</v>
      </c>
      <c r="K83" s="13">
        <f>VLOOKUP(J83,Points!$A$2:$B$202,2)</f>
        <v>0</v>
      </c>
      <c r="L83" s="13">
        <f ca="1">ROW(K83)-(ROW(F45)+MATCH(F83,OFFSET(F45,1,0,C303,1),0))+1</f>
        <v>8</v>
      </c>
      <c r="M83" s="62">
        <f>IF(D83="M",IF(C305&lt;&gt;"",IF(L83&lt;=C305,K83,0),IF(L83&gt;0,K83,0)),IF(C306&lt;&gt;"",IF(L83&lt;=C306,K83,0),IF(L83&gt;0,K83,0)))</f>
        <v>0</v>
      </c>
      <c r="N83" s="62">
        <f t="shared" si="0"/>
        <v>0</v>
      </c>
      <c r="O83" s="62">
        <f t="shared" si="1"/>
        <v>0</v>
      </c>
      <c r="P83" s="62">
        <f t="shared" si="2"/>
        <v>0</v>
      </c>
      <c r="Q83" s="12"/>
      <c r="R83" s="12"/>
      <c r="S83" s="12"/>
    </row>
    <row r="84" spans="1:19" ht="12.75" customHeight="1">
      <c r="A84" s="16" t="s">
        <v>185</v>
      </c>
      <c r="B84" s="15" t="s">
        <v>136</v>
      </c>
      <c r="C84" s="15" t="s">
        <v>197</v>
      </c>
      <c r="D84" s="14" t="s">
        <v>505</v>
      </c>
      <c r="E84" s="23">
        <v>71.6</v>
      </c>
      <c r="F84" s="14" t="s">
        <v>520</v>
      </c>
      <c r="G84" s="13">
        <v>236</v>
      </c>
      <c r="H84" s="13">
        <v>1</v>
      </c>
      <c r="I84" s="13">
        <v>2</v>
      </c>
      <c r="J84" s="13">
        <v>1</v>
      </c>
      <c r="K84" s="13">
        <f>VLOOKUP(J84,Points!$A$2:$B$202,2)</f>
        <v>28</v>
      </c>
      <c r="L84" s="13">
        <f ca="1">ROW(K84)-(ROW(F45)+MATCH(F84,OFFSET(F45,1,0,C303,1),0))+1</f>
        <v>1</v>
      </c>
      <c r="M84" s="62">
        <f>IF(D84="M",IF(C305&lt;&gt;"",IF(L84&lt;=C305,K84,0),IF(L84&gt;0,K84,0)),IF(C306&lt;&gt;"",IF(L84&lt;=C306,K84,0),IF(L84&gt;0,K84,0)))</f>
        <v>28</v>
      </c>
      <c r="N84" s="62">
        <f t="shared" si="0"/>
        <v>1</v>
      </c>
      <c r="O84" s="62">
        <f t="shared" si="1"/>
        <v>0</v>
      </c>
      <c r="P84" s="62">
        <f t="shared" si="2"/>
        <v>0</v>
      </c>
      <c r="Q84" s="12"/>
      <c r="R84" s="12"/>
      <c r="S84" s="12"/>
    </row>
    <row r="85" spans="1:19" ht="12.75" customHeight="1">
      <c r="A85" s="16" t="s">
        <v>185</v>
      </c>
      <c r="B85" s="15" t="s">
        <v>82</v>
      </c>
      <c r="C85" s="15" t="s">
        <v>184</v>
      </c>
      <c r="D85" s="14" t="s">
        <v>505</v>
      </c>
      <c r="E85" s="23">
        <v>60.45</v>
      </c>
      <c r="F85" s="14" t="s">
        <v>520</v>
      </c>
      <c r="G85" s="13">
        <v>188</v>
      </c>
      <c r="H85" s="13">
        <v>2</v>
      </c>
      <c r="I85" s="13">
        <v>3</v>
      </c>
      <c r="J85" s="13">
        <v>3</v>
      </c>
      <c r="K85" s="13">
        <f>VLOOKUP(J85,Points!$A$2:$B$202,2)</f>
        <v>23</v>
      </c>
      <c r="L85" s="13">
        <f ca="1">ROW(K85)-(ROW(F45)+MATCH(F85,OFFSET(F45,1,0,C303,1),0))+1</f>
        <v>2</v>
      </c>
      <c r="M85" s="62">
        <f>IF(D85="M",IF(C305&lt;&gt;"",IF(L85&lt;=C305,K85,0),IF(L85&gt;0,K85,0)),IF(C306&lt;&gt;"",IF(L85&lt;=C306,K85,0),IF(L85&gt;0,K85,0)))</f>
        <v>23</v>
      </c>
      <c r="N85" s="62">
        <f t="shared" si="0"/>
        <v>0</v>
      </c>
      <c r="O85" s="62">
        <f t="shared" si="1"/>
        <v>0</v>
      </c>
      <c r="P85" s="62">
        <f t="shared" si="2"/>
        <v>1</v>
      </c>
      <c r="Q85" s="12"/>
      <c r="R85" s="12"/>
      <c r="S85" s="12"/>
    </row>
    <row r="86" spans="1:19" ht="12.75" customHeight="1">
      <c r="A86" s="16" t="s">
        <v>48</v>
      </c>
      <c r="B86" s="15" t="s">
        <v>368</v>
      </c>
      <c r="C86" s="15" t="s">
        <v>367</v>
      </c>
      <c r="D86" s="14" t="s">
        <v>554</v>
      </c>
      <c r="E86" s="23">
        <v>80.6</v>
      </c>
      <c r="F86" s="14" t="s">
        <v>561</v>
      </c>
      <c r="G86" s="13">
        <v>128</v>
      </c>
      <c r="H86" s="13">
        <v>1</v>
      </c>
      <c r="I86" s="13">
        <v>1</v>
      </c>
      <c r="J86" s="13">
        <v>1</v>
      </c>
      <c r="K86" s="13">
        <f>VLOOKUP(J86,Points!$A$2:$B$202,2)</f>
        <v>28</v>
      </c>
      <c r="L86" s="13">
        <f ca="1">ROW(K86)-(ROW(F45)+MATCH(F86,OFFSET(F45,1,0,C303,1),0))+1</f>
        <v>1</v>
      </c>
      <c r="M86" s="62">
        <f>IF(D86="M",IF(C305&lt;&gt;"",IF(L86&lt;=C305,K86,0),IF(L86&gt;0,K86,0)),IF(C306&lt;&gt;"",IF(L86&lt;=C306,K86,0),IF(L86&gt;0,K86,0)))</f>
        <v>28</v>
      </c>
      <c r="N86" s="62">
        <f t="shared" si="0"/>
        <v>1</v>
      </c>
      <c r="O86" s="62">
        <f t="shared" si="1"/>
        <v>0</v>
      </c>
      <c r="P86" s="62">
        <f t="shared" si="2"/>
        <v>0</v>
      </c>
      <c r="Q86" s="12"/>
      <c r="R86" s="12"/>
      <c r="S86" s="12"/>
    </row>
    <row r="87" spans="1:19" ht="12.75" customHeight="1">
      <c r="A87" s="16" t="s">
        <v>48</v>
      </c>
      <c r="B87" s="15" t="s">
        <v>368</v>
      </c>
      <c r="C87" s="15" t="s">
        <v>367</v>
      </c>
      <c r="D87" s="14" t="s">
        <v>554</v>
      </c>
      <c r="E87" s="23">
        <v>80.6</v>
      </c>
      <c r="F87" s="14" t="s">
        <v>561</v>
      </c>
      <c r="G87" s="13">
        <v>128</v>
      </c>
      <c r="H87" s="13">
        <v>1</v>
      </c>
      <c r="I87" s="13">
        <v>1</v>
      </c>
      <c r="J87" s="13">
        <v>1</v>
      </c>
      <c r="K87" s="13">
        <f>VLOOKUP(J87,Points!$A$2:$B$202,2)</f>
        <v>28</v>
      </c>
      <c r="L87" s="13">
        <f ca="1">ROW(K87)-(ROW(F45)+MATCH(F87,OFFSET(F45,1,0,C303,1),0))+1</f>
        <v>2</v>
      </c>
      <c r="M87" s="62">
        <f>IF(D87="M",IF(C305&lt;&gt;"",IF(L87&lt;=C305,K87,0),IF(L87&gt;0,K87,0)),IF(C306&lt;&gt;"",IF(L87&lt;=C306,K87,0),IF(L87&gt;0,K87,0)))</f>
        <v>28</v>
      </c>
      <c r="N87" s="62">
        <f t="shared" si="0"/>
        <v>1</v>
      </c>
      <c r="O87" s="62">
        <f t="shared" si="1"/>
        <v>0</v>
      </c>
      <c r="P87" s="62">
        <f t="shared" si="2"/>
        <v>0</v>
      </c>
      <c r="Q87" s="12"/>
      <c r="R87" s="12"/>
      <c r="S87" s="12"/>
    </row>
    <row r="88" spans="1:19" ht="12.75" customHeight="1">
      <c r="A88" s="16" t="s">
        <v>48</v>
      </c>
      <c r="B88" s="15" t="s">
        <v>383</v>
      </c>
      <c r="C88" s="15" t="s">
        <v>382</v>
      </c>
      <c r="D88" s="14" t="s">
        <v>554</v>
      </c>
      <c r="E88" s="23">
        <v>54.05</v>
      </c>
      <c r="F88" s="14" t="s">
        <v>561</v>
      </c>
      <c r="G88" s="13">
        <v>112</v>
      </c>
      <c r="H88" s="13">
        <v>4</v>
      </c>
      <c r="I88" s="13">
        <v>4</v>
      </c>
      <c r="J88" s="13">
        <v>4</v>
      </c>
      <c r="K88" s="13">
        <f>VLOOKUP(J88,Points!$A$2:$B$202,2)</f>
        <v>22</v>
      </c>
      <c r="L88" s="13">
        <f ca="1">ROW(K88)-(ROW(F45)+MATCH(F88,OFFSET(F45,1,0,C303,1),0))+1</f>
        <v>3</v>
      </c>
      <c r="M88" s="62">
        <f>IF(D88="M",IF(C305&lt;&gt;"",IF(L88&lt;=C305,K88,0),IF(L88&gt;0,K88,0)),IF(C306&lt;&gt;"",IF(L88&lt;=C306,K88,0),IF(L88&gt;0,K88,0)))</f>
        <v>22</v>
      </c>
      <c r="N88" s="62">
        <f t="shared" si="0"/>
        <v>0</v>
      </c>
      <c r="O88" s="62">
        <f t="shared" si="1"/>
        <v>0</v>
      </c>
      <c r="P88" s="62">
        <f t="shared" si="2"/>
        <v>0</v>
      </c>
      <c r="Q88" s="12"/>
      <c r="R88" s="12"/>
      <c r="S88" s="12"/>
    </row>
    <row r="89" spans="1:19" ht="12.75" customHeight="1">
      <c r="A89" s="16" t="s">
        <v>48</v>
      </c>
      <c r="B89" s="15" t="s">
        <v>47</v>
      </c>
      <c r="C89" s="15" t="s">
        <v>46</v>
      </c>
      <c r="D89" s="14" t="s">
        <v>505</v>
      </c>
      <c r="E89" s="23">
        <v>59.7</v>
      </c>
      <c r="F89" s="14" t="s">
        <v>521</v>
      </c>
      <c r="G89" s="13">
        <v>162</v>
      </c>
      <c r="H89" s="13">
        <v>2</v>
      </c>
      <c r="I89" s="13">
        <v>3</v>
      </c>
      <c r="J89" s="13">
        <v>2</v>
      </c>
      <c r="K89" s="13">
        <f>VLOOKUP(J89,Points!$A$2:$B$202,2)</f>
        <v>25</v>
      </c>
      <c r="L89" s="13">
        <f ca="1">ROW(K89)-(ROW(F45)+MATCH(F89,OFFSET(F45,1,0,C303,1),0))+1</f>
        <v>1</v>
      </c>
      <c r="M89" s="62">
        <f>IF(D89="M",IF(C305&lt;&gt;"",IF(L89&lt;=C305,K89,0),IF(L89&gt;0,K89,0)),IF(C306&lt;&gt;"",IF(L89&lt;=C306,K89,0),IF(L89&gt;0,K89,0)))</f>
        <v>25</v>
      </c>
      <c r="N89" s="62">
        <f t="shared" si="0"/>
        <v>0</v>
      </c>
      <c r="O89" s="62">
        <f t="shared" si="1"/>
        <v>1</v>
      </c>
      <c r="P89" s="62">
        <f t="shared" si="2"/>
        <v>0</v>
      </c>
      <c r="Q89" s="12"/>
      <c r="R89" s="12"/>
      <c r="S89" s="12"/>
    </row>
    <row r="90" spans="1:19" ht="12.75" customHeight="1">
      <c r="A90" s="16" t="s">
        <v>48</v>
      </c>
      <c r="B90" s="15" t="s">
        <v>47</v>
      </c>
      <c r="C90" s="15" t="s">
        <v>46</v>
      </c>
      <c r="D90" s="14" t="s">
        <v>505</v>
      </c>
      <c r="E90" s="23">
        <v>59.7</v>
      </c>
      <c r="F90" s="14" t="s">
        <v>521</v>
      </c>
      <c r="G90" s="13">
        <v>162</v>
      </c>
      <c r="H90" s="13">
        <v>5</v>
      </c>
      <c r="I90" s="13">
        <v>5</v>
      </c>
      <c r="J90" s="13">
        <v>5</v>
      </c>
      <c r="K90" s="13">
        <f>VLOOKUP(J90,Points!$A$2:$B$202,2)</f>
        <v>21</v>
      </c>
      <c r="L90" s="13">
        <f ca="1">ROW(K90)-(ROW(F45)+MATCH(F90,OFFSET(F45,1,0,C303,1),0))+1</f>
        <v>2</v>
      </c>
      <c r="M90" s="62">
        <f>IF(D90="M",IF(C305&lt;&gt;"",IF(L90&lt;=C305,K90,0),IF(L90&gt;0,K90,0)),IF(C306&lt;&gt;"",IF(L90&lt;=C306,K90,0),IF(L90&gt;0,K90,0)))</f>
        <v>21</v>
      </c>
      <c r="N90" s="62">
        <f t="shared" si="0"/>
        <v>0</v>
      </c>
      <c r="O90" s="62">
        <f t="shared" si="1"/>
        <v>0</v>
      </c>
      <c r="P90" s="62">
        <f t="shared" si="2"/>
        <v>0</v>
      </c>
      <c r="Q90" s="12"/>
      <c r="R90" s="12"/>
      <c r="S90" s="12"/>
    </row>
    <row r="91" spans="1:19" ht="12.75" customHeight="1">
      <c r="A91" s="16" t="s">
        <v>48</v>
      </c>
      <c r="B91" s="15" t="s">
        <v>60</v>
      </c>
      <c r="C91" s="15" t="s">
        <v>59</v>
      </c>
      <c r="D91" s="14" t="s">
        <v>505</v>
      </c>
      <c r="E91" s="23">
        <v>56.9</v>
      </c>
      <c r="F91" s="14" t="s">
        <v>521</v>
      </c>
      <c r="G91" s="13">
        <v>125</v>
      </c>
      <c r="H91" s="13">
        <v>7</v>
      </c>
      <c r="I91" s="13">
        <v>6</v>
      </c>
      <c r="J91" s="13">
        <v>7</v>
      </c>
      <c r="K91" s="13">
        <f>VLOOKUP(J91,Points!$A$2:$B$202,2)</f>
        <v>19</v>
      </c>
      <c r="L91" s="13">
        <f ca="1">ROW(K91)-(ROW(F45)+MATCH(F91,OFFSET(F45,1,0,C303,1),0))+1</f>
        <v>3</v>
      </c>
      <c r="M91" s="62">
        <f>IF(D91="M",IF(C305&lt;&gt;"",IF(L91&lt;=C305,K91,0),IF(L91&gt;0,K91,0)),IF(C306&lt;&gt;"",IF(L91&lt;=C306,K91,0),IF(L91&gt;0,K91,0)))</f>
        <v>19</v>
      </c>
      <c r="N91" s="62">
        <f t="shared" si="0"/>
        <v>0</v>
      </c>
      <c r="O91" s="62">
        <f t="shared" si="1"/>
        <v>0</v>
      </c>
      <c r="P91" s="62">
        <f t="shared" si="2"/>
        <v>0</v>
      </c>
      <c r="Q91" s="12"/>
      <c r="R91" s="12"/>
      <c r="S91" s="12"/>
    </row>
    <row r="92" spans="1:19" ht="12.75" customHeight="1">
      <c r="A92" s="16" t="s">
        <v>22</v>
      </c>
      <c r="B92" s="15" t="s">
        <v>349</v>
      </c>
      <c r="C92" s="15" t="s">
        <v>348</v>
      </c>
      <c r="D92" s="14" t="s">
        <v>554</v>
      </c>
      <c r="E92" s="23">
        <v>62.35</v>
      </c>
      <c r="F92" s="14" t="s">
        <v>562</v>
      </c>
      <c r="G92" s="13">
        <v>162</v>
      </c>
      <c r="H92" s="13">
        <v>1</v>
      </c>
      <c r="I92" s="13">
        <v>1</v>
      </c>
      <c r="J92" s="13">
        <v>1</v>
      </c>
      <c r="K92" s="13">
        <f>VLOOKUP(J92,Points!$A$2:$B$202,2)</f>
        <v>28</v>
      </c>
      <c r="L92" s="13">
        <f ca="1">ROW(K92)-(ROW(F45)+MATCH(F92,OFFSET(F45,1,0,C303,1),0))+1</f>
        <v>1</v>
      </c>
      <c r="M92" s="62">
        <f>IF(D92="M",IF(C305&lt;&gt;"",IF(L92&lt;=C305,K92,0),IF(L92&gt;0,K92,0)),IF(C306&lt;&gt;"",IF(L92&lt;=C306,K92,0),IF(L92&gt;0,K92,0)))</f>
        <v>28</v>
      </c>
      <c r="N92" s="62">
        <f t="shared" si="0"/>
        <v>1</v>
      </c>
      <c r="O92" s="62">
        <f t="shared" si="1"/>
        <v>0</v>
      </c>
      <c r="P92" s="62">
        <f t="shared" si="2"/>
        <v>0</v>
      </c>
      <c r="Q92" s="12"/>
      <c r="R92" s="12"/>
      <c r="S92" s="12"/>
    </row>
    <row r="93" spans="1:19" ht="12.75" customHeight="1">
      <c r="A93" s="16" t="s">
        <v>22</v>
      </c>
      <c r="B93" s="15" t="s">
        <v>349</v>
      </c>
      <c r="C93" s="15" t="s">
        <v>348</v>
      </c>
      <c r="D93" s="14" t="s">
        <v>554</v>
      </c>
      <c r="E93" s="23">
        <v>62.35</v>
      </c>
      <c r="F93" s="14" t="s">
        <v>562</v>
      </c>
      <c r="G93" s="13">
        <v>162</v>
      </c>
      <c r="H93" s="13">
        <v>2</v>
      </c>
      <c r="I93" s="13">
        <v>2</v>
      </c>
      <c r="J93" s="13">
        <v>2</v>
      </c>
      <c r="K93" s="13">
        <f>VLOOKUP(J93,Points!$A$2:$B$202,2)</f>
        <v>25</v>
      </c>
      <c r="L93" s="13">
        <f ca="1">ROW(K93)-(ROW(F45)+MATCH(F93,OFFSET(F45,1,0,C303,1),0))+1</f>
        <v>2</v>
      </c>
      <c r="M93" s="62">
        <f>IF(D93="M",IF(C305&lt;&gt;"",IF(L93&lt;=C305,K93,0),IF(L93&gt;0,K93,0)),IF(C306&lt;&gt;"",IF(L93&lt;=C306,K93,0),IF(L93&gt;0,K93,0)))</f>
        <v>25</v>
      </c>
      <c r="N93" s="62">
        <f t="shared" si="0"/>
        <v>0</v>
      </c>
      <c r="O93" s="62">
        <f t="shared" si="1"/>
        <v>1</v>
      </c>
      <c r="P93" s="62">
        <f t="shared" si="2"/>
        <v>0</v>
      </c>
      <c r="Q93" s="12"/>
      <c r="R93" s="12"/>
      <c r="S93" s="12"/>
    </row>
    <row r="94" spans="1:19" ht="12.75" customHeight="1">
      <c r="A94" s="16" t="s">
        <v>22</v>
      </c>
      <c r="B94" s="15" t="s">
        <v>349</v>
      </c>
      <c r="C94" s="15" t="s">
        <v>348</v>
      </c>
      <c r="D94" s="14" t="s">
        <v>554</v>
      </c>
      <c r="E94" s="23">
        <v>62.35</v>
      </c>
      <c r="F94" s="14" t="s">
        <v>562</v>
      </c>
      <c r="G94" s="13">
        <v>162</v>
      </c>
      <c r="H94" s="13">
        <v>2</v>
      </c>
      <c r="I94" s="13">
        <v>2</v>
      </c>
      <c r="J94" s="13">
        <v>2</v>
      </c>
      <c r="K94" s="13">
        <f>VLOOKUP(J94,Points!$A$2:$B$202,2)</f>
        <v>25</v>
      </c>
      <c r="L94" s="13">
        <f ca="1">ROW(K94)-(ROW(F45)+MATCH(F94,OFFSET(F45,1,0,C303,1),0))+1</f>
        <v>3</v>
      </c>
      <c r="M94" s="62">
        <f>IF(D94="M",IF(C305&lt;&gt;"",IF(L94&lt;=C305,K94,0),IF(L94&gt;0,K94,0)),IF(C306&lt;&gt;"",IF(L94&lt;=C306,K94,0),IF(L94&gt;0,K94,0)))</f>
        <v>25</v>
      </c>
      <c r="N94" s="62">
        <f t="shared" si="0"/>
        <v>0</v>
      </c>
      <c r="O94" s="62">
        <f t="shared" si="1"/>
        <v>1</v>
      </c>
      <c r="P94" s="62">
        <f t="shared" si="2"/>
        <v>0</v>
      </c>
      <c r="Q94" s="12"/>
      <c r="R94" s="12"/>
      <c r="S94" s="12"/>
    </row>
    <row r="95" spans="1:19" ht="12.75" customHeight="1">
      <c r="A95" s="16" t="s">
        <v>22</v>
      </c>
      <c r="B95" s="15" t="s">
        <v>361</v>
      </c>
      <c r="C95" s="15" t="s">
        <v>360</v>
      </c>
      <c r="D95" s="14" t="s">
        <v>554</v>
      </c>
      <c r="E95" s="23">
        <v>67.8</v>
      </c>
      <c r="F95" s="14" t="s">
        <v>562</v>
      </c>
      <c r="G95" s="13">
        <v>122</v>
      </c>
      <c r="H95" s="13">
        <v>2</v>
      </c>
      <c r="I95" s="13">
        <v>2</v>
      </c>
      <c r="J95" s="13">
        <v>2</v>
      </c>
      <c r="K95" s="13">
        <f>VLOOKUP(J95,Points!$A$2:$B$202,2)</f>
        <v>25</v>
      </c>
      <c r="L95" s="13">
        <f ca="1">ROW(K95)-(ROW(F45)+MATCH(F95,OFFSET(F45,1,0,C303,1),0))+1</f>
        <v>4</v>
      </c>
      <c r="M95" s="62">
        <f>IF(D95="M",IF(C305&lt;&gt;"",IF(L95&lt;=C305,K95,0),IF(L95&gt;0,K95,0)),IF(C306&lt;&gt;"",IF(L95&lt;=C306,K95,0),IF(L95&gt;0,K95,0)))</f>
        <v>25</v>
      </c>
      <c r="N95" s="62">
        <f t="shared" si="0"/>
        <v>0</v>
      </c>
      <c r="O95" s="62">
        <f t="shared" si="1"/>
        <v>1</v>
      </c>
      <c r="P95" s="62">
        <f t="shared" si="2"/>
        <v>0</v>
      </c>
      <c r="Q95" s="12"/>
      <c r="R95" s="12"/>
      <c r="S95" s="12"/>
    </row>
    <row r="96" spans="1:19" ht="12.75" customHeight="1">
      <c r="A96" s="16" t="s">
        <v>22</v>
      </c>
      <c r="B96" s="15" t="s">
        <v>401</v>
      </c>
      <c r="C96" s="15" t="s">
        <v>400</v>
      </c>
      <c r="D96" s="14" t="s">
        <v>554</v>
      </c>
      <c r="E96" s="23">
        <v>60.9</v>
      </c>
      <c r="F96" s="14" t="s">
        <v>562</v>
      </c>
      <c r="G96" s="13">
        <v>110</v>
      </c>
      <c r="H96" s="13">
        <v>7</v>
      </c>
      <c r="I96" s="13">
        <v>7</v>
      </c>
      <c r="J96" s="13">
        <v>7</v>
      </c>
      <c r="K96" s="13">
        <f>VLOOKUP(J96,Points!$A$2:$B$202,2)</f>
        <v>19</v>
      </c>
      <c r="L96" s="13">
        <f ca="1">ROW(K96)-(ROW(F45)+MATCH(F96,OFFSET(F45,1,0,C303,1),0))+1</f>
        <v>5</v>
      </c>
      <c r="M96" s="62">
        <f>IF(D96="M",IF(C305&lt;&gt;"",IF(L96&lt;=C305,K96,0),IF(L96&gt;0,K96,0)),IF(C306&lt;&gt;"",IF(L96&lt;=C306,K96,0),IF(L96&gt;0,K96,0)))</f>
        <v>19</v>
      </c>
      <c r="N96" s="62">
        <f t="shared" si="0"/>
        <v>0</v>
      </c>
      <c r="O96" s="62">
        <f t="shared" si="1"/>
        <v>0</v>
      </c>
      <c r="P96" s="62">
        <f t="shared" si="2"/>
        <v>0</v>
      </c>
      <c r="Q96" s="12"/>
      <c r="R96" s="12"/>
      <c r="S96" s="12"/>
    </row>
    <row r="97" spans="1:19" ht="12.75" customHeight="1">
      <c r="A97" s="16" t="s">
        <v>22</v>
      </c>
      <c r="B97" s="15" t="s">
        <v>21</v>
      </c>
      <c r="C97" s="15" t="s">
        <v>20</v>
      </c>
      <c r="D97" s="14" t="s">
        <v>505</v>
      </c>
      <c r="E97" s="23">
        <v>48.4</v>
      </c>
      <c r="F97" s="14" t="s">
        <v>522</v>
      </c>
      <c r="G97" s="13">
        <v>93</v>
      </c>
      <c r="H97" s="13">
        <v>1</v>
      </c>
      <c r="I97" s="13">
        <v>1</v>
      </c>
      <c r="J97" s="13">
        <v>1</v>
      </c>
      <c r="K97" s="13">
        <f>VLOOKUP(J97,Points!$A$2:$B$202,2)</f>
        <v>28</v>
      </c>
      <c r="L97" s="13">
        <f ca="1">ROW(K97)-(ROW(F45)+MATCH(F97,OFFSET(F45,1,0,C303,1),0))+1</f>
        <v>1</v>
      </c>
      <c r="M97" s="62">
        <f>IF(D97="M",IF(C305&lt;&gt;"",IF(L97&lt;=C305,K97,0),IF(L97&gt;0,K97,0)),IF(C306&lt;&gt;"",IF(L97&lt;=C306,K97,0),IF(L97&gt;0,K97,0)))</f>
        <v>28</v>
      </c>
      <c r="N97" s="62">
        <f t="shared" si="0"/>
        <v>1</v>
      </c>
      <c r="O97" s="62">
        <f t="shared" si="1"/>
        <v>0</v>
      </c>
      <c r="P97" s="62">
        <f t="shared" si="2"/>
        <v>0</v>
      </c>
      <c r="Q97" s="12"/>
      <c r="R97" s="12"/>
      <c r="S97" s="12"/>
    </row>
    <row r="98" spans="1:19" ht="12.75" customHeight="1">
      <c r="A98" s="16" t="s">
        <v>22</v>
      </c>
      <c r="B98" s="15" t="s">
        <v>157</v>
      </c>
      <c r="C98" s="15" t="s">
        <v>156</v>
      </c>
      <c r="D98" s="14" t="s">
        <v>505</v>
      </c>
      <c r="E98" s="23">
        <v>87.4</v>
      </c>
      <c r="F98" s="14" t="s">
        <v>522</v>
      </c>
      <c r="G98" s="13">
        <v>288</v>
      </c>
      <c r="H98" s="13">
        <v>2</v>
      </c>
      <c r="I98" s="13">
        <v>1</v>
      </c>
      <c r="J98" s="13">
        <v>1</v>
      </c>
      <c r="K98" s="13">
        <f>VLOOKUP(J98,Points!$A$2:$B$202,2)</f>
        <v>28</v>
      </c>
      <c r="L98" s="13">
        <f ca="1">ROW(K98)-(ROW(F45)+MATCH(F98,OFFSET(F45,1,0,C303,1),0))+1</f>
        <v>2</v>
      </c>
      <c r="M98" s="62">
        <f>IF(D98="M",IF(C305&lt;&gt;"",IF(L98&lt;=C305,K98,0),IF(L98&gt;0,K98,0)),IF(C306&lt;&gt;"",IF(L98&lt;=C306,K98,0),IF(L98&gt;0,K98,0)))</f>
        <v>28</v>
      </c>
      <c r="N98" s="62">
        <f t="shared" si="0"/>
        <v>1</v>
      </c>
      <c r="O98" s="62">
        <f t="shared" si="1"/>
        <v>0</v>
      </c>
      <c r="P98" s="62">
        <f t="shared" si="2"/>
        <v>0</v>
      </c>
      <c r="Q98" s="12"/>
      <c r="R98" s="12"/>
      <c r="S98" s="12"/>
    </row>
    <row r="99" spans="1:19" ht="12.75" customHeight="1">
      <c r="A99" s="16" t="s">
        <v>22</v>
      </c>
      <c r="B99" s="15" t="s">
        <v>157</v>
      </c>
      <c r="C99" s="15" t="s">
        <v>156</v>
      </c>
      <c r="D99" s="14" t="s">
        <v>505</v>
      </c>
      <c r="E99" s="23">
        <v>87.4</v>
      </c>
      <c r="F99" s="14" t="s">
        <v>522</v>
      </c>
      <c r="G99" s="13">
        <v>288</v>
      </c>
      <c r="H99" s="13">
        <v>1</v>
      </c>
      <c r="I99" s="13">
        <v>1</v>
      </c>
      <c r="J99" s="13">
        <v>1</v>
      </c>
      <c r="K99" s="13">
        <f>VLOOKUP(J99,Points!$A$2:$B$202,2)</f>
        <v>28</v>
      </c>
      <c r="L99" s="13">
        <f ca="1">ROW(K99)-(ROW(F45)+MATCH(F99,OFFSET(F45,1,0,C303,1),0))+1</f>
        <v>3</v>
      </c>
      <c r="M99" s="62">
        <f>IF(D99="M",IF(C305&lt;&gt;"",IF(L99&lt;=C305,K99,0),IF(L99&gt;0,K99,0)),IF(C306&lt;&gt;"",IF(L99&lt;=C306,K99,0),IF(L99&gt;0,K99,0)))</f>
        <v>28</v>
      </c>
      <c r="N99" s="62">
        <f t="shared" si="0"/>
        <v>1</v>
      </c>
      <c r="O99" s="62">
        <f t="shared" si="1"/>
        <v>0</v>
      </c>
      <c r="P99" s="62">
        <f t="shared" si="2"/>
        <v>0</v>
      </c>
      <c r="Q99" s="12"/>
      <c r="R99" s="12"/>
      <c r="S99" s="12"/>
    </row>
    <row r="100" spans="1:19" ht="12.75" customHeight="1">
      <c r="A100" s="16" t="s">
        <v>22</v>
      </c>
      <c r="B100" s="15" t="s">
        <v>157</v>
      </c>
      <c r="C100" s="15" t="s">
        <v>156</v>
      </c>
      <c r="D100" s="14" t="s">
        <v>505</v>
      </c>
      <c r="E100" s="23">
        <v>87.4</v>
      </c>
      <c r="F100" s="14" t="s">
        <v>522</v>
      </c>
      <c r="G100" s="13">
        <v>288</v>
      </c>
      <c r="H100" s="13">
        <v>1</v>
      </c>
      <c r="I100" s="13">
        <v>1</v>
      </c>
      <c r="J100" s="13">
        <v>1</v>
      </c>
      <c r="K100" s="13">
        <f>VLOOKUP(J100,Points!$A$2:$B$202,2)</f>
        <v>28</v>
      </c>
      <c r="L100" s="13">
        <f ca="1">ROW(K100)-(ROW(F45)+MATCH(F100,OFFSET(F45,1,0,C303,1),0))+1</f>
        <v>4</v>
      </c>
      <c r="M100" s="62">
        <f>IF(D100="M",IF(C305&lt;&gt;"",IF(L100&lt;=C305,K100,0),IF(L100&gt;0,K100,0)),IF(C306&lt;&gt;"",IF(L100&lt;=C306,K100,0),IF(L100&gt;0,K100,0)))</f>
        <v>28</v>
      </c>
      <c r="N100" s="62">
        <f t="shared" si="0"/>
        <v>1</v>
      </c>
      <c r="O100" s="62">
        <f t="shared" si="1"/>
        <v>0</v>
      </c>
      <c r="P100" s="62">
        <f t="shared" si="2"/>
        <v>0</v>
      </c>
      <c r="Q100" s="12"/>
      <c r="R100" s="12"/>
      <c r="S100" s="12"/>
    </row>
    <row r="101" spans="1:19" ht="12.75" customHeight="1">
      <c r="A101" s="16" t="s">
        <v>22</v>
      </c>
      <c r="B101" s="15" t="s">
        <v>312</v>
      </c>
      <c r="C101" s="15" t="s">
        <v>311</v>
      </c>
      <c r="D101" s="14" t="s">
        <v>505</v>
      </c>
      <c r="E101" s="23">
        <v>103.25</v>
      </c>
      <c r="F101" s="14" t="s">
        <v>522</v>
      </c>
      <c r="G101" s="13">
        <v>225</v>
      </c>
      <c r="H101" s="13">
        <v>2</v>
      </c>
      <c r="I101" s="13">
        <v>2</v>
      </c>
      <c r="J101" s="13">
        <v>2</v>
      </c>
      <c r="K101" s="13">
        <f>VLOOKUP(J101,Points!$A$2:$B$202,2)</f>
        <v>25</v>
      </c>
      <c r="L101" s="13">
        <f ca="1">ROW(K101)-(ROW(F45)+MATCH(F101,OFFSET(F45,1,0,C303,1),0))+1</f>
        <v>5</v>
      </c>
      <c r="M101" s="62">
        <f>IF(D101="M",IF(C305&lt;&gt;"",IF(L101&lt;=C305,K101,0),IF(L101&gt;0,K101,0)),IF(C306&lt;&gt;"",IF(L101&lt;=C306,K101,0),IF(L101&gt;0,K101,0)))</f>
        <v>25</v>
      </c>
      <c r="N101" s="62">
        <f t="shared" si="0"/>
        <v>0</v>
      </c>
      <c r="O101" s="62">
        <f t="shared" si="1"/>
        <v>1</v>
      </c>
      <c r="P101" s="62">
        <f t="shared" si="2"/>
        <v>0</v>
      </c>
      <c r="Q101" s="12"/>
      <c r="R101" s="12"/>
      <c r="S101" s="12"/>
    </row>
    <row r="102" spans="1:19" ht="12.75" customHeight="1">
      <c r="A102" s="16" t="s">
        <v>22</v>
      </c>
      <c r="B102" s="15" t="s">
        <v>26</v>
      </c>
      <c r="C102" s="15" t="s">
        <v>281</v>
      </c>
      <c r="D102" s="14" t="s">
        <v>505</v>
      </c>
      <c r="E102" s="23">
        <v>87.05</v>
      </c>
      <c r="F102" s="14" t="s">
        <v>522</v>
      </c>
      <c r="G102" s="13">
        <v>256</v>
      </c>
      <c r="H102" s="13">
        <v>5</v>
      </c>
      <c r="I102" s="13">
        <v>5</v>
      </c>
      <c r="J102" s="13">
        <v>4</v>
      </c>
      <c r="K102" s="13">
        <f>VLOOKUP(J102,Points!$A$2:$B$202,2)</f>
        <v>22</v>
      </c>
      <c r="L102" s="13">
        <f ca="1">ROW(K102)-(ROW(F45)+MATCH(F102,OFFSET(F45,1,0,C303,1),0))+1</f>
        <v>6</v>
      </c>
      <c r="M102" s="62">
        <f>IF(D102="M",IF(C305&lt;&gt;"",IF(L102&lt;=C305,K102,0),IF(L102&gt;0,K102,0)),IF(C306&lt;&gt;"",IF(L102&lt;=C306,K102,0),IF(L102&gt;0,K102,0)))</f>
        <v>22</v>
      </c>
      <c r="N102" s="62">
        <f t="shared" si="0"/>
        <v>0</v>
      </c>
      <c r="O102" s="62">
        <f t="shared" si="1"/>
        <v>0</v>
      </c>
      <c r="P102" s="62">
        <f t="shared" si="2"/>
        <v>0</v>
      </c>
      <c r="Q102" s="12"/>
      <c r="R102" s="12"/>
      <c r="S102" s="12"/>
    </row>
    <row r="103" spans="1:19" ht="12.75" customHeight="1">
      <c r="A103" s="16" t="s">
        <v>96</v>
      </c>
      <c r="B103" s="15" t="s">
        <v>471</v>
      </c>
      <c r="C103" s="15" t="s">
        <v>228</v>
      </c>
      <c r="D103" s="14" t="s">
        <v>554</v>
      </c>
      <c r="E103" s="23">
        <v>63.6</v>
      </c>
      <c r="F103" s="14" t="s">
        <v>563</v>
      </c>
      <c r="G103" s="13">
        <v>196</v>
      </c>
      <c r="H103" s="13">
        <v>3</v>
      </c>
      <c r="I103" s="13">
        <v>1</v>
      </c>
      <c r="J103" s="13">
        <v>2</v>
      </c>
      <c r="K103" s="13">
        <f>VLOOKUP(J103,Points!$A$2:$B$202,2)</f>
        <v>25</v>
      </c>
      <c r="L103" s="13">
        <f ca="1">ROW(K103)-(ROW(F45)+MATCH(F103,OFFSET(F45,1,0,C303,1),0))+1</f>
        <v>1</v>
      </c>
      <c r="M103" s="62">
        <f>IF(D103="M",IF(C305&lt;&gt;"",IF(L103&lt;=C305,K103,0),IF(L103&gt;0,K103,0)),IF(C306&lt;&gt;"",IF(L103&lt;=C306,K103,0),IF(L103&gt;0,K103,0)))</f>
        <v>25</v>
      </c>
      <c r="N103" s="62">
        <f t="shared" si="0"/>
        <v>0</v>
      </c>
      <c r="O103" s="62">
        <f t="shared" si="1"/>
        <v>1</v>
      </c>
      <c r="P103" s="62">
        <f t="shared" si="2"/>
        <v>0</v>
      </c>
      <c r="Q103" s="12"/>
      <c r="R103" s="12"/>
      <c r="S103" s="12"/>
    </row>
    <row r="104" spans="1:19" ht="12.75" customHeight="1">
      <c r="A104" s="16" t="s">
        <v>96</v>
      </c>
      <c r="B104" s="15" t="s">
        <v>475</v>
      </c>
      <c r="C104" s="15" t="s">
        <v>474</v>
      </c>
      <c r="D104" s="14" t="s">
        <v>554</v>
      </c>
      <c r="E104" s="23">
        <v>63</v>
      </c>
      <c r="F104" s="14" t="s">
        <v>563</v>
      </c>
      <c r="G104" s="13">
        <v>156</v>
      </c>
      <c r="H104" s="13">
        <v>5</v>
      </c>
      <c r="I104" s="13">
        <v>5</v>
      </c>
      <c r="J104" s="13">
        <v>5</v>
      </c>
      <c r="K104" s="13">
        <f>VLOOKUP(J104,Points!$A$2:$B$202,2)</f>
        <v>21</v>
      </c>
      <c r="L104" s="13">
        <f ca="1">ROW(K104)-(ROW(F45)+MATCH(F104,OFFSET(F45,1,0,C303,1),0))+1</f>
        <v>2</v>
      </c>
      <c r="M104" s="62">
        <f>IF(D104="M",IF(C305&lt;&gt;"",IF(L104&lt;=C305,K104,0),IF(L104&gt;0,K104,0)),IF(C306&lt;&gt;"",IF(L104&lt;=C306,K104,0),IF(L104&gt;0,K104,0)))</f>
        <v>21</v>
      </c>
      <c r="N104" s="62">
        <f t="shared" si="0"/>
        <v>0</v>
      </c>
      <c r="O104" s="62">
        <f t="shared" si="1"/>
        <v>0</v>
      </c>
      <c r="P104" s="62">
        <f t="shared" si="2"/>
        <v>0</v>
      </c>
      <c r="Q104" s="12"/>
      <c r="R104" s="12"/>
      <c r="S104" s="12"/>
    </row>
    <row r="105" spans="1:19" ht="12.75" customHeight="1">
      <c r="A105" s="16" t="s">
        <v>96</v>
      </c>
      <c r="B105" s="15" t="s">
        <v>95</v>
      </c>
      <c r="C105" s="15" t="s">
        <v>94</v>
      </c>
      <c r="D105" s="14" t="s">
        <v>505</v>
      </c>
      <c r="E105" s="23">
        <v>75.8</v>
      </c>
      <c r="F105" s="14" t="s">
        <v>523</v>
      </c>
      <c r="G105" s="13">
        <v>208</v>
      </c>
      <c r="H105" s="13">
        <v>1</v>
      </c>
      <c r="I105" s="13">
        <v>1</v>
      </c>
      <c r="J105" s="13">
        <v>1</v>
      </c>
      <c r="K105" s="13">
        <f>VLOOKUP(J105,Points!$A$2:$B$202,2)</f>
        <v>28</v>
      </c>
      <c r="L105" s="13">
        <f ca="1">ROW(K105)-(ROW(F45)+MATCH(F105,OFFSET(F45,1,0,C303,1),0))+1</f>
        <v>1</v>
      </c>
      <c r="M105" s="62">
        <f>IF(D105="M",IF(C305&lt;&gt;"",IF(L105&lt;=C305,K105,0),IF(L105&gt;0,K105,0)),IF(C306&lt;&gt;"",IF(L105&lt;=C306,K105,0),IF(L105&gt;0,K105,0)))</f>
        <v>28</v>
      </c>
      <c r="N105" s="62">
        <f t="shared" si="0"/>
        <v>1</v>
      </c>
      <c r="O105" s="62">
        <f t="shared" si="1"/>
        <v>0</v>
      </c>
      <c r="P105" s="62">
        <f t="shared" si="2"/>
        <v>0</v>
      </c>
      <c r="Q105" s="12"/>
      <c r="R105" s="12"/>
      <c r="S105" s="12"/>
    </row>
    <row r="106" spans="1:19" ht="12.75" customHeight="1">
      <c r="A106" s="16" t="s">
        <v>96</v>
      </c>
      <c r="B106" s="15" t="s">
        <v>215</v>
      </c>
      <c r="C106" s="15" t="s">
        <v>228</v>
      </c>
      <c r="D106" s="14" t="s">
        <v>505</v>
      </c>
      <c r="E106" s="23">
        <v>134.15</v>
      </c>
      <c r="F106" s="14" t="s">
        <v>523</v>
      </c>
      <c r="G106" s="13">
        <v>326</v>
      </c>
      <c r="H106" s="13">
        <v>1</v>
      </c>
      <c r="I106" s="13">
        <v>1</v>
      </c>
      <c r="J106" s="13">
        <v>1</v>
      </c>
      <c r="K106" s="13">
        <f>VLOOKUP(J106,Points!$A$2:$B$202,2)</f>
        <v>28</v>
      </c>
      <c r="L106" s="13">
        <f ca="1">ROW(K106)-(ROW(F45)+MATCH(F106,OFFSET(F45,1,0,C303,1),0))+1</f>
        <v>2</v>
      </c>
      <c r="M106" s="62">
        <f>IF(D106="M",IF(C305&lt;&gt;"",IF(L106&lt;=C305,K106,0),IF(L106&gt;0,K106,0)),IF(C306&lt;&gt;"",IF(L106&lt;=C306,K106,0),IF(L106&gt;0,K106,0)))</f>
        <v>28</v>
      </c>
      <c r="N106" s="62">
        <f t="shared" si="0"/>
        <v>1</v>
      </c>
      <c r="O106" s="62">
        <f t="shared" si="1"/>
        <v>0</v>
      </c>
      <c r="P106" s="62">
        <f t="shared" si="2"/>
        <v>0</v>
      </c>
      <c r="Q106" s="12"/>
      <c r="R106" s="12"/>
      <c r="S106" s="12"/>
    </row>
    <row r="107" spans="1:19" ht="12.75" customHeight="1">
      <c r="A107" s="16" t="s">
        <v>96</v>
      </c>
      <c r="B107" s="15" t="s">
        <v>215</v>
      </c>
      <c r="C107" s="15" t="s">
        <v>228</v>
      </c>
      <c r="D107" s="14" t="s">
        <v>505</v>
      </c>
      <c r="E107" s="23">
        <v>134.15</v>
      </c>
      <c r="F107" s="14" t="s">
        <v>523</v>
      </c>
      <c r="G107" s="13">
        <v>326</v>
      </c>
      <c r="H107" s="13">
        <v>1</v>
      </c>
      <c r="I107" s="13">
        <v>1</v>
      </c>
      <c r="J107" s="13">
        <v>1</v>
      </c>
      <c r="K107" s="13">
        <f>VLOOKUP(J107,Points!$A$2:$B$202,2)</f>
        <v>28</v>
      </c>
      <c r="L107" s="13">
        <f ca="1">ROW(K107)-(ROW(F45)+MATCH(F107,OFFSET(F45,1,0,C303,1),0))+1</f>
        <v>3</v>
      </c>
      <c r="M107" s="62">
        <f>IF(D107="M",IF(C305&lt;&gt;"",IF(L107&lt;=C305,K107,0),IF(L107&gt;0,K107,0)),IF(C306&lt;&gt;"",IF(L107&lt;=C306,K107,0),IF(L107&gt;0,K107,0)))</f>
        <v>28</v>
      </c>
      <c r="N107" s="62">
        <f t="shared" si="0"/>
        <v>1</v>
      </c>
      <c r="O107" s="62">
        <f t="shared" si="1"/>
        <v>0</v>
      </c>
      <c r="P107" s="62">
        <f t="shared" si="2"/>
        <v>0</v>
      </c>
      <c r="Q107" s="12"/>
      <c r="R107" s="12"/>
      <c r="S107" s="12"/>
    </row>
    <row r="108" spans="1:19" ht="12.75" customHeight="1">
      <c r="A108" s="16" t="s">
        <v>96</v>
      </c>
      <c r="B108" s="15" t="s">
        <v>95</v>
      </c>
      <c r="C108" s="15" t="s">
        <v>94</v>
      </c>
      <c r="D108" s="14" t="s">
        <v>505</v>
      </c>
      <c r="E108" s="23">
        <v>75.8</v>
      </c>
      <c r="F108" s="14" t="s">
        <v>523</v>
      </c>
      <c r="G108" s="13">
        <v>208</v>
      </c>
      <c r="H108" s="13">
        <v>4</v>
      </c>
      <c r="I108" s="13">
        <v>3</v>
      </c>
      <c r="J108" s="13">
        <v>3</v>
      </c>
      <c r="K108" s="13">
        <f>VLOOKUP(J108,Points!$A$2:$B$202,2)</f>
        <v>23</v>
      </c>
      <c r="L108" s="13">
        <f ca="1">ROW(K108)-(ROW(F45)+MATCH(F108,OFFSET(F45,1,0,C303,1),0))+1</f>
        <v>4</v>
      </c>
      <c r="M108" s="62">
        <f>IF(D108="M",IF(C305&lt;&gt;"",IF(L108&lt;=C305,K108,0),IF(L108&gt;0,K108,0)),IF(C306&lt;&gt;"",IF(L108&lt;=C306,K108,0),IF(L108&gt;0,K108,0)))</f>
        <v>23</v>
      </c>
      <c r="N108" s="62">
        <f t="shared" si="0"/>
        <v>0</v>
      </c>
      <c r="O108" s="62">
        <f t="shared" si="1"/>
        <v>0</v>
      </c>
      <c r="P108" s="62">
        <f t="shared" si="2"/>
        <v>1</v>
      </c>
      <c r="Q108" s="12"/>
      <c r="R108" s="12"/>
      <c r="S108" s="12"/>
    </row>
    <row r="109" spans="1:19" ht="12.75" customHeight="1">
      <c r="A109" s="16" t="s">
        <v>145</v>
      </c>
      <c r="B109" s="15" t="s">
        <v>455</v>
      </c>
      <c r="C109" s="15" t="s">
        <v>454</v>
      </c>
      <c r="D109" s="14" t="s">
        <v>554</v>
      </c>
      <c r="E109" s="23">
        <v>53.85</v>
      </c>
      <c r="F109" s="14" t="s">
        <v>564</v>
      </c>
      <c r="G109" s="13">
        <v>144</v>
      </c>
      <c r="H109" s="13">
        <v>2</v>
      </c>
      <c r="I109" s="13">
        <v>5</v>
      </c>
      <c r="J109" s="13">
        <v>5</v>
      </c>
      <c r="K109" s="13">
        <f>VLOOKUP(J109,Points!$A$2:$B$202,2)</f>
        <v>21</v>
      </c>
      <c r="L109" s="13">
        <f ca="1">ROW(K109)-(ROW(F45)+MATCH(F109,OFFSET(F45,1,0,C303,1),0))+1</f>
        <v>1</v>
      </c>
      <c r="M109" s="62">
        <f>IF(D109="M",IF(C305&lt;&gt;"",IF(L109&lt;=C305,K109,0),IF(L109&gt;0,K109,0)),IF(C306&lt;&gt;"",IF(L109&lt;=C306,K109,0),IF(L109&gt;0,K109,0)))</f>
        <v>21</v>
      </c>
      <c r="N109" s="62">
        <f t="shared" si="0"/>
        <v>0</v>
      </c>
      <c r="O109" s="62">
        <f t="shared" si="1"/>
        <v>0</v>
      </c>
      <c r="P109" s="62">
        <f t="shared" si="2"/>
        <v>0</v>
      </c>
      <c r="Q109" s="12"/>
      <c r="R109" s="12"/>
      <c r="S109" s="12"/>
    </row>
    <row r="110" spans="1:19" ht="12.75" customHeight="1">
      <c r="A110" s="16" t="s">
        <v>145</v>
      </c>
      <c r="B110" s="15" t="s">
        <v>144</v>
      </c>
      <c r="C110" s="15" t="s">
        <v>143</v>
      </c>
      <c r="D110" s="14" t="s">
        <v>505</v>
      </c>
      <c r="E110" s="23">
        <v>70.45</v>
      </c>
      <c r="F110" s="14" t="s">
        <v>524</v>
      </c>
      <c r="G110" s="13">
        <v>0</v>
      </c>
      <c r="H110" s="13">
        <v>0</v>
      </c>
      <c r="I110" s="13">
        <v>6</v>
      </c>
      <c r="J110" s="13">
        <v>0</v>
      </c>
      <c r="K110" s="13">
        <f>VLOOKUP(J110,Points!$A$2:$B$202,2)</f>
        <v>0</v>
      </c>
      <c r="L110" s="13">
        <f ca="1">ROW(K110)-(ROW(F45)+MATCH(F110,OFFSET(F45,1,0,C303,1),0))+1</f>
        <v>1</v>
      </c>
      <c r="M110" s="62">
        <f>IF(D110="M",IF(C305&lt;&gt;"",IF(L110&lt;=C305,K110,0),IF(L110&gt;0,K110,0)),IF(C306&lt;&gt;"",IF(L110&lt;=C306,K110,0),IF(L110&gt;0,K110,0)))</f>
        <v>0</v>
      </c>
      <c r="N110" s="62">
        <f aca="true" t="shared" si="3" ref="N110:N173">COUNTIF(J110:J110,1)</f>
        <v>0</v>
      </c>
      <c r="O110" s="62">
        <f aca="true" t="shared" si="4" ref="O110:O173">COUNTIF(J110:J110,2)</f>
        <v>0</v>
      </c>
      <c r="P110" s="62">
        <f aca="true" t="shared" si="5" ref="P110:P173">COUNTIF(J110:J110,3)</f>
        <v>0</v>
      </c>
      <c r="Q110" s="12"/>
      <c r="R110" s="12"/>
      <c r="S110" s="12"/>
    </row>
    <row r="111" spans="1:19" ht="12.75" customHeight="1">
      <c r="A111" s="16" t="s">
        <v>145</v>
      </c>
      <c r="B111" s="15" t="s">
        <v>144</v>
      </c>
      <c r="C111" s="15" t="s">
        <v>143</v>
      </c>
      <c r="D111" s="14" t="s">
        <v>505</v>
      </c>
      <c r="E111" s="23">
        <v>70.45</v>
      </c>
      <c r="F111" s="14" t="s">
        <v>524</v>
      </c>
      <c r="G111" s="13">
        <v>0</v>
      </c>
      <c r="H111" s="13">
        <v>0</v>
      </c>
      <c r="I111" s="13">
        <v>1</v>
      </c>
      <c r="J111" s="13">
        <v>0</v>
      </c>
      <c r="K111" s="13">
        <f>VLOOKUP(J111,Points!$A$2:$B$202,2)</f>
        <v>0</v>
      </c>
      <c r="L111" s="13">
        <f ca="1">ROW(K111)-(ROW(F45)+MATCH(F111,OFFSET(F45,1,0,C303,1),0))+1</f>
        <v>2</v>
      </c>
      <c r="M111" s="62">
        <f>IF(D111="M",IF(C305&lt;&gt;"",IF(L111&lt;=C305,K111,0),IF(L111&gt;0,K111,0)),IF(C306&lt;&gt;"",IF(L111&lt;=C306,K111,0),IF(L111&gt;0,K111,0)))</f>
        <v>0</v>
      </c>
      <c r="N111" s="62">
        <f t="shared" si="3"/>
        <v>0</v>
      </c>
      <c r="O111" s="62">
        <f t="shared" si="4"/>
        <v>0</v>
      </c>
      <c r="P111" s="62">
        <f t="shared" si="5"/>
        <v>0</v>
      </c>
      <c r="Q111" s="12"/>
      <c r="R111" s="12"/>
      <c r="S111" s="12"/>
    </row>
    <row r="112" spans="1:19" ht="12.75" customHeight="1">
      <c r="A112" s="16" t="s">
        <v>145</v>
      </c>
      <c r="B112" s="15" t="s">
        <v>144</v>
      </c>
      <c r="C112" s="15" t="s">
        <v>143</v>
      </c>
      <c r="D112" s="14" t="s">
        <v>505</v>
      </c>
      <c r="E112" s="23">
        <v>70.45</v>
      </c>
      <c r="F112" s="14" t="s">
        <v>524</v>
      </c>
      <c r="G112" s="13">
        <v>0</v>
      </c>
      <c r="H112" s="13">
        <v>0</v>
      </c>
      <c r="I112" s="13">
        <v>1</v>
      </c>
      <c r="J112" s="13">
        <v>0</v>
      </c>
      <c r="K112" s="13">
        <f>VLOOKUP(J112,Points!$A$2:$B$202,2)</f>
        <v>0</v>
      </c>
      <c r="L112" s="13">
        <f ca="1">ROW(K112)-(ROW(F45)+MATCH(F112,OFFSET(F45,1,0,C303,1),0))+1</f>
        <v>3</v>
      </c>
      <c r="M112" s="62">
        <f>IF(D112="M",IF(C305&lt;&gt;"",IF(L112&lt;=C305,K112,0),IF(L112&gt;0,K112,0)),IF(C306&lt;&gt;"",IF(L112&lt;=C306,K112,0),IF(L112&gt;0,K112,0)))</f>
        <v>0</v>
      </c>
      <c r="N112" s="62">
        <f t="shared" si="3"/>
        <v>0</v>
      </c>
      <c r="O112" s="62">
        <f t="shared" si="4"/>
        <v>0</v>
      </c>
      <c r="P112" s="62">
        <f t="shared" si="5"/>
        <v>0</v>
      </c>
      <c r="Q112" s="12"/>
      <c r="R112" s="12"/>
      <c r="S112" s="12"/>
    </row>
    <row r="113" spans="1:19" ht="12.75" customHeight="1">
      <c r="A113" s="16" t="s">
        <v>178</v>
      </c>
      <c r="B113" s="15" t="s">
        <v>416</v>
      </c>
      <c r="C113" s="15" t="s">
        <v>415</v>
      </c>
      <c r="D113" s="14" t="s">
        <v>554</v>
      </c>
      <c r="E113" s="23">
        <v>95.4</v>
      </c>
      <c r="F113" s="14" t="s">
        <v>565</v>
      </c>
      <c r="G113" s="13">
        <v>155</v>
      </c>
      <c r="H113" s="13">
        <v>2</v>
      </c>
      <c r="I113" s="13">
        <v>2</v>
      </c>
      <c r="J113" s="13">
        <v>2</v>
      </c>
      <c r="K113" s="13">
        <f>VLOOKUP(J113,Points!$A$2:$B$202,2)</f>
        <v>25</v>
      </c>
      <c r="L113" s="13">
        <f ca="1">ROW(K113)-(ROW(F45)+MATCH(F113,OFFSET(F45,1,0,C303,1),0))+1</f>
        <v>1</v>
      </c>
      <c r="M113" s="62">
        <f>IF(D113="M",IF(C305&lt;&gt;"",IF(L113&lt;=C305,K113,0),IF(L113&gt;0,K113,0)),IF(C306&lt;&gt;"",IF(L113&lt;=C306,K113,0),IF(L113&gt;0,K113,0)))</f>
        <v>25</v>
      </c>
      <c r="N113" s="62">
        <f t="shared" si="3"/>
        <v>0</v>
      </c>
      <c r="O113" s="62">
        <f t="shared" si="4"/>
        <v>1</v>
      </c>
      <c r="P113" s="62">
        <f t="shared" si="5"/>
        <v>0</v>
      </c>
      <c r="Q113" s="12"/>
      <c r="R113" s="12"/>
      <c r="S113" s="12"/>
    </row>
    <row r="114" spans="1:19" ht="12.75" customHeight="1">
      <c r="A114" s="16" t="s">
        <v>178</v>
      </c>
      <c r="B114" s="15" t="s">
        <v>177</v>
      </c>
      <c r="C114" s="15" t="s">
        <v>176</v>
      </c>
      <c r="D114" s="14" t="s">
        <v>505</v>
      </c>
      <c r="E114" s="23">
        <v>125.5</v>
      </c>
      <c r="F114" s="14" t="s">
        <v>525</v>
      </c>
      <c r="G114" s="13">
        <v>175</v>
      </c>
      <c r="H114" s="13">
        <v>3</v>
      </c>
      <c r="I114" s="13">
        <v>3</v>
      </c>
      <c r="J114" s="13">
        <v>3</v>
      </c>
      <c r="K114" s="13">
        <f>VLOOKUP(J114,Points!$A$2:$B$202,2)</f>
        <v>23</v>
      </c>
      <c r="L114" s="13">
        <f ca="1">ROW(K114)-(ROW(F45)+MATCH(F114,OFFSET(F45,1,0,C303,1),0))+1</f>
        <v>1</v>
      </c>
      <c r="M114" s="62">
        <f>IF(D114="M",IF(C305&lt;&gt;"",IF(L114&lt;=C305,K114,0),IF(L114&gt;0,K114,0)),IF(C306&lt;&gt;"",IF(L114&lt;=C306,K114,0),IF(L114&gt;0,K114,0)))</f>
        <v>23</v>
      </c>
      <c r="N114" s="62">
        <f t="shared" si="3"/>
        <v>0</v>
      </c>
      <c r="O114" s="62">
        <f t="shared" si="4"/>
        <v>0</v>
      </c>
      <c r="P114" s="62">
        <f t="shared" si="5"/>
        <v>1</v>
      </c>
      <c r="Q114" s="12"/>
      <c r="R114" s="12"/>
      <c r="S114" s="12"/>
    </row>
    <row r="115" spans="1:19" ht="12.75" customHeight="1">
      <c r="A115" s="16" t="s">
        <v>182</v>
      </c>
      <c r="B115" s="15" t="s">
        <v>181</v>
      </c>
      <c r="C115" s="15" t="s">
        <v>180</v>
      </c>
      <c r="D115" s="14" t="s">
        <v>505</v>
      </c>
      <c r="E115" s="23">
        <v>60</v>
      </c>
      <c r="F115" s="14" t="s">
        <v>526</v>
      </c>
      <c r="G115" s="13">
        <v>240</v>
      </c>
      <c r="H115" s="13">
        <v>1</v>
      </c>
      <c r="I115" s="13">
        <v>1</v>
      </c>
      <c r="J115" s="13">
        <v>1</v>
      </c>
      <c r="K115" s="13">
        <f>VLOOKUP(J115,Points!$A$2:$B$202,2)</f>
        <v>28</v>
      </c>
      <c r="L115" s="13">
        <f ca="1">ROW(K115)-(ROW(F45)+MATCH(F115,OFFSET(F45,1,0,C303,1),0))+1</f>
        <v>1</v>
      </c>
      <c r="M115" s="62">
        <f>IF(D115="M",IF(C305&lt;&gt;"",IF(L115&lt;=C305,K115,0),IF(L115&gt;0,K115,0)),IF(C306&lt;&gt;"",IF(L115&lt;=C306,K115,0),IF(L115&gt;0,K115,0)))</f>
        <v>28</v>
      </c>
      <c r="N115" s="62">
        <f t="shared" si="3"/>
        <v>1</v>
      </c>
      <c r="O115" s="62">
        <f t="shared" si="4"/>
        <v>0</v>
      </c>
      <c r="P115" s="62">
        <f t="shared" si="5"/>
        <v>0</v>
      </c>
      <c r="Q115" s="12"/>
      <c r="R115" s="12"/>
      <c r="S115" s="12"/>
    </row>
    <row r="116" spans="1:19" ht="12.75" customHeight="1">
      <c r="A116" s="16" t="s">
        <v>182</v>
      </c>
      <c r="B116" s="15" t="s">
        <v>181</v>
      </c>
      <c r="C116" s="15" t="s">
        <v>180</v>
      </c>
      <c r="D116" s="14" t="s">
        <v>505</v>
      </c>
      <c r="E116" s="23">
        <v>60</v>
      </c>
      <c r="F116" s="14" t="s">
        <v>526</v>
      </c>
      <c r="G116" s="13">
        <v>240</v>
      </c>
      <c r="H116" s="13">
        <v>1</v>
      </c>
      <c r="I116" s="13">
        <v>1</v>
      </c>
      <c r="J116" s="13">
        <v>1</v>
      </c>
      <c r="K116" s="13">
        <f>VLOOKUP(J116,Points!$A$2:$B$202,2)</f>
        <v>28</v>
      </c>
      <c r="L116" s="13">
        <f ca="1">ROW(K116)-(ROW(F45)+MATCH(F116,OFFSET(F45,1,0,C303,1),0))+1</f>
        <v>2</v>
      </c>
      <c r="M116" s="62">
        <f>IF(D116="M",IF(C305&lt;&gt;"",IF(L116&lt;=C305,K116,0),IF(L116&gt;0,K116,0)),IF(C306&lt;&gt;"",IF(L116&lt;=C306,K116,0),IF(L116&gt;0,K116,0)))</f>
        <v>28</v>
      </c>
      <c r="N116" s="62">
        <f t="shared" si="3"/>
        <v>1</v>
      </c>
      <c r="O116" s="62">
        <f t="shared" si="4"/>
        <v>0</v>
      </c>
      <c r="P116" s="62">
        <f t="shared" si="5"/>
        <v>0</v>
      </c>
      <c r="Q116" s="12"/>
      <c r="R116" s="12"/>
      <c r="S116" s="12"/>
    </row>
    <row r="117" spans="1:19" ht="12.75" customHeight="1">
      <c r="A117" s="16" t="s">
        <v>182</v>
      </c>
      <c r="B117" s="15" t="s">
        <v>159</v>
      </c>
      <c r="C117" s="15" t="s">
        <v>305</v>
      </c>
      <c r="D117" s="14" t="s">
        <v>505</v>
      </c>
      <c r="E117" s="23">
        <v>100.3</v>
      </c>
      <c r="F117" s="14" t="s">
        <v>526</v>
      </c>
      <c r="G117" s="13">
        <v>274</v>
      </c>
      <c r="H117" s="13">
        <v>2</v>
      </c>
      <c r="I117" s="13">
        <v>2</v>
      </c>
      <c r="J117" s="13">
        <v>2</v>
      </c>
      <c r="K117" s="13">
        <f>VLOOKUP(J117,Points!$A$2:$B$202,2)</f>
        <v>25</v>
      </c>
      <c r="L117" s="13">
        <f ca="1">ROW(K117)-(ROW(F45)+MATCH(F117,OFFSET(F45,1,0,C303,1),0))+1</f>
        <v>3</v>
      </c>
      <c r="M117" s="62">
        <f>IF(D117="M",IF(C305&lt;&gt;"",IF(L117&lt;=C305,K117,0),IF(L117&gt;0,K117,0)),IF(C306&lt;&gt;"",IF(L117&lt;=C306,K117,0),IF(L117&gt;0,K117,0)))</f>
        <v>25</v>
      </c>
      <c r="N117" s="62">
        <f t="shared" si="3"/>
        <v>0</v>
      </c>
      <c r="O117" s="62">
        <f t="shared" si="4"/>
        <v>1</v>
      </c>
      <c r="P117" s="62">
        <f t="shared" si="5"/>
        <v>0</v>
      </c>
      <c r="Q117" s="12"/>
      <c r="R117" s="12"/>
      <c r="S117" s="12"/>
    </row>
    <row r="118" spans="1:19" ht="12.75" customHeight="1">
      <c r="A118" s="16" t="s">
        <v>182</v>
      </c>
      <c r="B118" s="15" t="s">
        <v>298</v>
      </c>
      <c r="C118" s="15" t="s">
        <v>297</v>
      </c>
      <c r="D118" s="14" t="s">
        <v>505</v>
      </c>
      <c r="E118" s="23">
        <v>94.75</v>
      </c>
      <c r="F118" s="14" t="s">
        <v>526</v>
      </c>
      <c r="G118" s="13">
        <v>193</v>
      </c>
      <c r="H118" s="13">
        <v>7</v>
      </c>
      <c r="I118" s="13">
        <v>6</v>
      </c>
      <c r="J118" s="13">
        <v>6</v>
      </c>
      <c r="K118" s="13">
        <f>VLOOKUP(J118,Points!$A$2:$B$202,2)</f>
        <v>20</v>
      </c>
      <c r="L118" s="13">
        <f ca="1">ROW(K118)-(ROW(F45)+MATCH(F118,OFFSET(F45,1,0,C303,1),0))+1</f>
        <v>4</v>
      </c>
      <c r="M118" s="62">
        <f>IF(D118="M",IF(C305&lt;&gt;"",IF(L118&lt;=C305,K118,0),IF(L118&gt;0,K118,0)),IF(C306&lt;&gt;"",IF(L118&lt;=C306,K118,0),IF(L118&gt;0,K118,0)))</f>
        <v>20</v>
      </c>
      <c r="N118" s="62">
        <f t="shared" si="3"/>
        <v>0</v>
      </c>
      <c r="O118" s="62">
        <f t="shared" si="4"/>
        <v>0</v>
      </c>
      <c r="P118" s="62">
        <f t="shared" si="5"/>
        <v>0</v>
      </c>
      <c r="Q118" s="12"/>
      <c r="R118" s="12"/>
      <c r="S118" s="12"/>
    </row>
    <row r="119" spans="1:19" ht="12.75" customHeight="1">
      <c r="A119" s="16" t="s">
        <v>182</v>
      </c>
      <c r="B119" s="15" t="s">
        <v>217</v>
      </c>
      <c r="C119" s="15" t="s">
        <v>263</v>
      </c>
      <c r="D119" s="14" t="s">
        <v>505</v>
      </c>
      <c r="E119" s="23">
        <v>72.4</v>
      </c>
      <c r="F119" s="14" t="s">
        <v>526</v>
      </c>
      <c r="G119" s="13">
        <v>219</v>
      </c>
      <c r="H119" s="13">
        <v>11</v>
      </c>
      <c r="I119" s="13">
        <v>11</v>
      </c>
      <c r="J119" s="13">
        <v>10</v>
      </c>
      <c r="K119" s="13">
        <f>VLOOKUP(J119,Points!$A$2:$B$202,2)</f>
        <v>16</v>
      </c>
      <c r="L119" s="13">
        <f ca="1">ROW(K119)-(ROW(F45)+MATCH(F119,OFFSET(F45,1,0,C303,1),0))+1</f>
        <v>5</v>
      </c>
      <c r="M119" s="62">
        <f>IF(D119="M",IF(C305&lt;&gt;"",IF(L119&lt;=C305,K119,0),IF(L119&gt;0,K119,0)),IF(C306&lt;&gt;"",IF(L119&lt;=C306,K119,0),IF(L119&gt;0,K119,0)))</f>
        <v>16</v>
      </c>
      <c r="N119" s="62">
        <f t="shared" si="3"/>
        <v>0</v>
      </c>
      <c r="O119" s="62">
        <f t="shared" si="4"/>
        <v>0</v>
      </c>
      <c r="P119" s="62">
        <f t="shared" si="5"/>
        <v>0</v>
      </c>
      <c r="Q119" s="12"/>
      <c r="R119" s="12"/>
      <c r="S119" s="12"/>
    </row>
    <row r="120" spans="1:19" ht="12.75" customHeight="1">
      <c r="A120" s="16" t="s">
        <v>120</v>
      </c>
      <c r="B120" s="15" t="s">
        <v>449</v>
      </c>
      <c r="C120" s="15" t="s">
        <v>448</v>
      </c>
      <c r="D120" s="14" t="s">
        <v>554</v>
      </c>
      <c r="E120" s="23">
        <v>48.8</v>
      </c>
      <c r="F120" s="14" t="s">
        <v>566</v>
      </c>
      <c r="G120" s="13">
        <v>164</v>
      </c>
      <c r="H120" s="13">
        <v>1</v>
      </c>
      <c r="I120" s="13">
        <v>1</v>
      </c>
      <c r="J120" s="13">
        <v>1</v>
      </c>
      <c r="K120" s="13">
        <f>VLOOKUP(J120,Points!$A$2:$B$202,2)</f>
        <v>28</v>
      </c>
      <c r="L120" s="13">
        <f ca="1">ROW(K120)-(ROW(F45)+MATCH(F120,OFFSET(F45,1,0,C303,1),0))+1</f>
        <v>1</v>
      </c>
      <c r="M120" s="62">
        <f>IF(D120="M",IF(C305&lt;&gt;"",IF(L120&lt;=C305,K120,0),IF(L120&gt;0,K120,0)),IF(C306&lt;&gt;"",IF(L120&lt;=C306,K120,0),IF(L120&gt;0,K120,0)))</f>
        <v>28</v>
      </c>
      <c r="N120" s="62">
        <f t="shared" si="3"/>
        <v>1</v>
      </c>
      <c r="O120" s="62">
        <f t="shared" si="4"/>
        <v>0</v>
      </c>
      <c r="P120" s="62">
        <f t="shared" si="5"/>
        <v>0</v>
      </c>
      <c r="Q120" s="12"/>
      <c r="R120" s="12"/>
      <c r="S120" s="12"/>
    </row>
    <row r="121" spans="1:19" ht="12.75" customHeight="1">
      <c r="A121" s="16" t="s">
        <v>120</v>
      </c>
      <c r="B121" s="15" t="s">
        <v>404</v>
      </c>
      <c r="C121" s="15" t="s">
        <v>403</v>
      </c>
      <c r="D121" s="14" t="s">
        <v>554</v>
      </c>
      <c r="E121" s="23">
        <v>70.2</v>
      </c>
      <c r="F121" s="14" t="s">
        <v>566</v>
      </c>
      <c r="G121" s="13">
        <v>163</v>
      </c>
      <c r="H121" s="13">
        <v>1</v>
      </c>
      <c r="I121" s="13">
        <v>1</v>
      </c>
      <c r="J121" s="13">
        <v>1</v>
      </c>
      <c r="K121" s="13">
        <f>VLOOKUP(J121,Points!$A$2:$B$202,2)</f>
        <v>28</v>
      </c>
      <c r="L121" s="13">
        <f ca="1">ROW(K121)-(ROW(F45)+MATCH(F121,OFFSET(F45,1,0,C303,1),0))+1</f>
        <v>2</v>
      </c>
      <c r="M121" s="62">
        <f>IF(D121="M",IF(C305&lt;&gt;"",IF(L121&lt;=C305,K121,0),IF(L121&gt;0,K121,0)),IF(C306&lt;&gt;"",IF(L121&lt;=C306,K121,0),IF(L121&gt;0,K121,0)))</f>
        <v>28</v>
      </c>
      <c r="N121" s="62">
        <f t="shared" si="3"/>
        <v>1</v>
      </c>
      <c r="O121" s="62">
        <f t="shared" si="4"/>
        <v>0</v>
      </c>
      <c r="P121" s="62">
        <f t="shared" si="5"/>
        <v>0</v>
      </c>
      <c r="Q121" s="12"/>
      <c r="R121" s="12"/>
      <c r="S121" s="12"/>
    </row>
    <row r="122" spans="1:19" ht="12.75" customHeight="1">
      <c r="A122" s="16" t="s">
        <v>120</v>
      </c>
      <c r="B122" s="15" t="s">
        <v>431</v>
      </c>
      <c r="C122" s="15" t="s">
        <v>430</v>
      </c>
      <c r="D122" s="14" t="s">
        <v>554</v>
      </c>
      <c r="E122" s="23">
        <v>57.85</v>
      </c>
      <c r="F122" s="14" t="s">
        <v>566</v>
      </c>
      <c r="G122" s="13">
        <v>150</v>
      </c>
      <c r="H122" s="13">
        <v>3</v>
      </c>
      <c r="I122" s="13">
        <v>3</v>
      </c>
      <c r="J122" s="13">
        <v>3</v>
      </c>
      <c r="K122" s="13">
        <f>VLOOKUP(J122,Points!$A$2:$B$202,2)</f>
        <v>23</v>
      </c>
      <c r="L122" s="13">
        <f ca="1">ROW(K122)-(ROW(F45)+MATCH(F122,OFFSET(F45,1,0,C303,1),0))+1</f>
        <v>3</v>
      </c>
      <c r="M122" s="62">
        <f>IF(D122="M",IF(C305&lt;&gt;"",IF(L122&lt;=C305,K122,0),IF(L122&gt;0,K122,0)),IF(C306&lt;&gt;"",IF(L122&lt;=C306,K122,0),IF(L122&gt;0,K122,0)))</f>
        <v>23</v>
      </c>
      <c r="N122" s="62">
        <f t="shared" si="3"/>
        <v>0</v>
      </c>
      <c r="O122" s="62">
        <f t="shared" si="4"/>
        <v>0</v>
      </c>
      <c r="P122" s="62">
        <f t="shared" si="5"/>
        <v>1</v>
      </c>
      <c r="Q122" s="12"/>
      <c r="R122" s="12"/>
      <c r="S122" s="12"/>
    </row>
    <row r="123" spans="1:19" ht="12.75" customHeight="1">
      <c r="A123" s="16" t="s">
        <v>120</v>
      </c>
      <c r="B123" s="15" t="s">
        <v>119</v>
      </c>
      <c r="C123" s="15" t="s">
        <v>118</v>
      </c>
      <c r="D123" s="14" t="s">
        <v>505</v>
      </c>
      <c r="E123" s="23">
        <v>60.35</v>
      </c>
      <c r="F123" s="14" t="s">
        <v>527</v>
      </c>
      <c r="G123" s="13">
        <v>191</v>
      </c>
      <c r="H123" s="13">
        <v>1</v>
      </c>
      <c r="I123" s="13">
        <v>1</v>
      </c>
      <c r="J123" s="13">
        <v>1</v>
      </c>
      <c r="K123" s="13">
        <f>VLOOKUP(J123,Points!$A$2:$B$202,2)</f>
        <v>28</v>
      </c>
      <c r="L123" s="13">
        <f ca="1">ROW(K123)-(ROW(F45)+MATCH(F123,OFFSET(F45,1,0,C303,1),0))+1</f>
        <v>1</v>
      </c>
      <c r="M123" s="62">
        <f>IF(D123="M",IF(C305&lt;&gt;"",IF(L123&lt;=C305,K123,0),IF(L123&gt;0,K123,0)),IF(C306&lt;&gt;"",IF(L123&lt;=C306,K123,0),IF(L123&gt;0,K123,0)))</f>
        <v>28</v>
      </c>
      <c r="N123" s="62">
        <f t="shared" si="3"/>
        <v>1</v>
      </c>
      <c r="O123" s="62">
        <f t="shared" si="4"/>
        <v>0</v>
      </c>
      <c r="P123" s="62">
        <f t="shared" si="5"/>
        <v>0</v>
      </c>
      <c r="Q123" s="12"/>
      <c r="R123" s="12"/>
      <c r="S123" s="12"/>
    </row>
    <row r="124" spans="1:19" ht="12.75" customHeight="1">
      <c r="A124" s="16" t="s">
        <v>120</v>
      </c>
      <c r="B124" s="15" t="s">
        <v>119</v>
      </c>
      <c r="C124" s="15" t="s">
        <v>118</v>
      </c>
      <c r="D124" s="14" t="s">
        <v>505</v>
      </c>
      <c r="E124" s="23">
        <v>60.35</v>
      </c>
      <c r="F124" s="14" t="s">
        <v>527</v>
      </c>
      <c r="G124" s="13">
        <v>191</v>
      </c>
      <c r="H124" s="13">
        <v>3</v>
      </c>
      <c r="I124" s="13">
        <v>2</v>
      </c>
      <c r="J124" s="13">
        <v>2</v>
      </c>
      <c r="K124" s="13">
        <f>VLOOKUP(J124,Points!$A$2:$B$202,2)</f>
        <v>25</v>
      </c>
      <c r="L124" s="13">
        <f ca="1">ROW(K124)-(ROW(F45)+MATCH(F124,OFFSET(F45,1,0,C303,1),0))+1</f>
        <v>2</v>
      </c>
      <c r="M124" s="62">
        <f>IF(D124="M",IF(C305&lt;&gt;"",IF(L124&lt;=C305,K124,0),IF(L124&gt;0,K124,0)),IF(C306&lt;&gt;"",IF(L124&lt;=C306,K124,0),IF(L124&gt;0,K124,0)))</f>
        <v>25</v>
      </c>
      <c r="N124" s="62">
        <f t="shared" si="3"/>
        <v>0</v>
      </c>
      <c r="O124" s="62">
        <f t="shared" si="4"/>
        <v>1</v>
      </c>
      <c r="P124" s="62">
        <f t="shared" si="5"/>
        <v>0</v>
      </c>
      <c r="Q124" s="12"/>
      <c r="R124" s="12"/>
      <c r="S124" s="12"/>
    </row>
    <row r="125" spans="1:19" ht="12.75" customHeight="1">
      <c r="A125" s="16" t="s">
        <v>120</v>
      </c>
      <c r="B125" s="15" t="s">
        <v>161</v>
      </c>
      <c r="C125" s="15" t="s">
        <v>160</v>
      </c>
      <c r="D125" s="14" t="s">
        <v>505</v>
      </c>
      <c r="E125" s="23">
        <v>87.6</v>
      </c>
      <c r="F125" s="14" t="s">
        <v>527</v>
      </c>
      <c r="G125" s="13">
        <v>238</v>
      </c>
      <c r="H125" s="13">
        <v>3</v>
      </c>
      <c r="I125" s="13">
        <v>3</v>
      </c>
      <c r="J125" s="13">
        <v>3</v>
      </c>
      <c r="K125" s="13">
        <f>VLOOKUP(J125,Points!$A$2:$B$202,2)</f>
        <v>23</v>
      </c>
      <c r="L125" s="13">
        <f ca="1">ROW(K125)-(ROW(F45)+MATCH(F125,OFFSET(F45,1,0,C303,1),0))+1</f>
        <v>3</v>
      </c>
      <c r="M125" s="62">
        <f>IF(D125="M",IF(C305&lt;&gt;"",IF(L125&lt;=C305,K125,0),IF(L125&gt;0,K125,0)),IF(C306&lt;&gt;"",IF(L125&lt;=C306,K125,0),IF(L125&gt;0,K125,0)))</f>
        <v>23</v>
      </c>
      <c r="N125" s="62">
        <f t="shared" si="3"/>
        <v>0</v>
      </c>
      <c r="O125" s="62">
        <f t="shared" si="4"/>
        <v>0</v>
      </c>
      <c r="P125" s="62">
        <f t="shared" si="5"/>
        <v>1</v>
      </c>
      <c r="Q125" s="12"/>
      <c r="R125" s="12"/>
      <c r="S125" s="12"/>
    </row>
    <row r="126" spans="1:19" ht="12.75" customHeight="1">
      <c r="A126" s="16" t="s">
        <v>120</v>
      </c>
      <c r="B126" s="15" t="s">
        <v>159</v>
      </c>
      <c r="C126" s="15" t="s">
        <v>287</v>
      </c>
      <c r="D126" s="14" t="s">
        <v>505</v>
      </c>
      <c r="E126" s="23">
        <v>87.8</v>
      </c>
      <c r="F126" s="14" t="s">
        <v>527</v>
      </c>
      <c r="G126" s="13">
        <v>0</v>
      </c>
      <c r="H126" s="13">
        <v>1</v>
      </c>
      <c r="I126" s="13">
        <v>0</v>
      </c>
      <c r="J126" s="13">
        <v>0</v>
      </c>
      <c r="K126" s="13">
        <f>VLOOKUP(J126,Points!$A$2:$B$202,2)</f>
        <v>0</v>
      </c>
      <c r="L126" s="13">
        <f ca="1">ROW(K126)-(ROW(F45)+MATCH(F126,OFFSET(F45,1,0,C303,1),0))+1</f>
        <v>4</v>
      </c>
      <c r="M126" s="62">
        <f>IF(D126="M",IF(C305&lt;&gt;"",IF(L126&lt;=C305,K126,0),IF(L126&gt;0,K126,0)),IF(C306&lt;&gt;"",IF(L126&lt;=C306,K126,0),IF(L126&gt;0,K126,0)))</f>
        <v>0</v>
      </c>
      <c r="N126" s="62">
        <f t="shared" si="3"/>
        <v>0</v>
      </c>
      <c r="O126" s="62">
        <f t="shared" si="4"/>
        <v>0</v>
      </c>
      <c r="P126" s="62">
        <f t="shared" si="5"/>
        <v>0</v>
      </c>
      <c r="Q126" s="12"/>
      <c r="R126" s="12"/>
      <c r="S126" s="12"/>
    </row>
    <row r="127" spans="1:19" ht="12.75" customHeight="1">
      <c r="A127" s="16" t="s">
        <v>45</v>
      </c>
      <c r="B127" s="15" t="s">
        <v>375</v>
      </c>
      <c r="C127" s="15" t="s">
        <v>374</v>
      </c>
      <c r="D127" s="14" t="s">
        <v>554</v>
      </c>
      <c r="E127" s="23">
        <v>48.65</v>
      </c>
      <c r="F127" s="14" t="s">
        <v>567</v>
      </c>
      <c r="G127" s="13">
        <v>98</v>
      </c>
      <c r="H127" s="13">
        <v>2</v>
      </c>
      <c r="I127" s="13">
        <v>2</v>
      </c>
      <c r="J127" s="13">
        <v>2</v>
      </c>
      <c r="K127" s="13">
        <f>VLOOKUP(J127,Points!$A$2:$B$202,2)</f>
        <v>25</v>
      </c>
      <c r="L127" s="13">
        <f ca="1">ROW(K127)-(ROW(F45)+MATCH(F127,OFFSET(F45,1,0,C303,1),0))+1</f>
        <v>1</v>
      </c>
      <c r="M127" s="62">
        <f>IF(D127="M",IF(C305&lt;&gt;"",IF(L127&lt;=C305,K127,0),IF(L127&gt;0,K127,0)),IF(C306&lt;&gt;"",IF(L127&lt;=C306,K127,0),IF(L127&gt;0,K127,0)))</f>
        <v>25</v>
      </c>
      <c r="N127" s="62">
        <f t="shared" si="3"/>
        <v>0</v>
      </c>
      <c r="O127" s="62">
        <f t="shared" si="4"/>
        <v>1</v>
      </c>
      <c r="P127" s="62">
        <f t="shared" si="5"/>
        <v>0</v>
      </c>
      <c r="Q127" s="12"/>
      <c r="R127" s="12"/>
      <c r="S127" s="12"/>
    </row>
    <row r="128" spans="1:19" ht="12.75" customHeight="1">
      <c r="A128" s="16" t="s">
        <v>45</v>
      </c>
      <c r="B128" s="15" t="s">
        <v>324</v>
      </c>
      <c r="C128" s="15" t="s">
        <v>323</v>
      </c>
      <c r="D128" s="14" t="s">
        <v>554</v>
      </c>
      <c r="E128" s="23">
        <v>45</v>
      </c>
      <c r="F128" s="14" t="s">
        <v>567</v>
      </c>
      <c r="G128" s="13">
        <v>111</v>
      </c>
      <c r="H128" s="13">
        <v>0</v>
      </c>
      <c r="I128" s="13">
        <v>0</v>
      </c>
      <c r="J128" s="13">
        <v>0</v>
      </c>
      <c r="K128" s="13">
        <f>VLOOKUP(J128,Points!$A$2:$B$202,2)</f>
        <v>0</v>
      </c>
      <c r="L128" s="13">
        <f ca="1">ROW(K128)-(ROW(F45)+MATCH(F128,OFFSET(F45,1,0,C303,1),0))+1</f>
        <v>2</v>
      </c>
      <c r="M128" s="62">
        <f>IF(D128="M",IF(C305&lt;&gt;"",IF(L128&lt;=C305,K128,0),IF(L128&gt;0,K128,0)),IF(C306&lt;&gt;"",IF(L128&lt;=C306,K128,0),IF(L128&gt;0,K128,0)))</f>
        <v>0</v>
      </c>
      <c r="N128" s="62">
        <f t="shared" si="3"/>
        <v>0</v>
      </c>
      <c r="O128" s="62">
        <f t="shared" si="4"/>
        <v>0</v>
      </c>
      <c r="P128" s="62">
        <f t="shared" si="5"/>
        <v>0</v>
      </c>
      <c r="Q128" s="12"/>
      <c r="R128" s="12"/>
      <c r="S128" s="12"/>
    </row>
    <row r="129" spans="1:19" ht="12.75" customHeight="1">
      <c r="A129" s="16" t="s">
        <v>45</v>
      </c>
      <c r="B129" s="15" t="s">
        <v>324</v>
      </c>
      <c r="C129" s="15" t="s">
        <v>323</v>
      </c>
      <c r="D129" s="14" t="s">
        <v>554</v>
      </c>
      <c r="E129" s="23">
        <v>45</v>
      </c>
      <c r="F129" s="14" t="s">
        <v>567</v>
      </c>
      <c r="G129" s="13">
        <v>111</v>
      </c>
      <c r="H129" s="13">
        <v>0</v>
      </c>
      <c r="I129" s="13">
        <v>0</v>
      </c>
      <c r="J129" s="13">
        <v>0</v>
      </c>
      <c r="K129" s="13">
        <f>VLOOKUP(J129,Points!$A$2:$B$202,2)</f>
        <v>0</v>
      </c>
      <c r="L129" s="13">
        <f ca="1">ROW(K129)-(ROW(F45)+MATCH(F129,OFFSET(F45,1,0,C303,1),0))+1</f>
        <v>3</v>
      </c>
      <c r="M129" s="62">
        <f>IF(D129="M",IF(C305&lt;&gt;"",IF(L129&lt;=C305,K129,0),IF(L129&gt;0,K129,0)),IF(C306&lt;&gt;"",IF(L129&lt;=C306,K129,0),IF(L129&gt;0,K129,0)))</f>
        <v>0</v>
      </c>
      <c r="N129" s="62">
        <f t="shared" si="3"/>
        <v>0</v>
      </c>
      <c r="O129" s="62">
        <f t="shared" si="4"/>
        <v>0</v>
      </c>
      <c r="P129" s="62">
        <f t="shared" si="5"/>
        <v>0</v>
      </c>
      <c r="Q129" s="12"/>
      <c r="R129" s="12"/>
      <c r="S129" s="12"/>
    </row>
    <row r="130" spans="1:19" ht="12.75" customHeight="1">
      <c r="A130" s="16" t="s">
        <v>45</v>
      </c>
      <c r="B130" s="15" t="s">
        <v>44</v>
      </c>
      <c r="C130" s="15" t="s">
        <v>43</v>
      </c>
      <c r="D130" s="14" t="s">
        <v>505</v>
      </c>
      <c r="E130" s="23">
        <v>60.45</v>
      </c>
      <c r="F130" s="14" t="s">
        <v>528</v>
      </c>
      <c r="G130" s="13">
        <v>179</v>
      </c>
      <c r="H130" s="13">
        <v>1</v>
      </c>
      <c r="I130" s="13">
        <v>1</v>
      </c>
      <c r="J130" s="13">
        <v>1</v>
      </c>
      <c r="K130" s="13">
        <f>VLOOKUP(J130,Points!$A$2:$B$202,2)</f>
        <v>28</v>
      </c>
      <c r="L130" s="13">
        <f ca="1">ROW(K130)-(ROW(F45)+MATCH(F130,OFFSET(F45,1,0,C303,1),0))+1</f>
        <v>1</v>
      </c>
      <c r="M130" s="62">
        <f>IF(D130="M",IF(C305&lt;&gt;"",IF(L130&lt;=C305,K130,0),IF(L130&gt;0,K130,0)),IF(C306&lt;&gt;"",IF(L130&lt;=C306,K130,0),IF(L130&gt;0,K130,0)))</f>
        <v>28</v>
      </c>
      <c r="N130" s="62">
        <f t="shared" si="3"/>
        <v>1</v>
      </c>
      <c r="O130" s="62">
        <f t="shared" si="4"/>
        <v>0</v>
      </c>
      <c r="P130" s="62">
        <f t="shared" si="5"/>
        <v>0</v>
      </c>
      <c r="Q130" s="12"/>
      <c r="R130" s="12"/>
      <c r="S130" s="12"/>
    </row>
    <row r="131" spans="1:19" ht="12.75" customHeight="1">
      <c r="A131" s="16" t="s">
        <v>45</v>
      </c>
      <c r="B131" s="15" t="s">
        <v>44</v>
      </c>
      <c r="C131" s="15" t="s">
        <v>43</v>
      </c>
      <c r="D131" s="14" t="s">
        <v>505</v>
      </c>
      <c r="E131" s="23">
        <v>60.45</v>
      </c>
      <c r="F131" s="14" t="s">
        <v>528</v>
      </c>
      <c r="G131" s="13">
        <v>179</v>
      </c>
      <c r="H131" s="13">
        <v>4</v>
      </c>
      <c r="I131" s="13">
        <v>3</v>
      </c>
      <c r="J131" s="13">
        <v>4</v>
      </c>
      <c r="K131" s="13">
        <f>VLOOKUP(J131,Points!$A$2:$B$202,2)</f>
        <v>22</v>
      </c>
      <c r="L131" s="13">
        <f ca="1">ROW(K131)-(ROW(F45)+MATCH(F131,OFFSET(F45,1,0,C303,1),0))+1</f>
        <v>2</v>
      </c>
      <c r="M131" s="62">
        <f>IF(D131="M",IF(C305&lt;&gt;"",IF(L131&lt;=C305,K131,0),IF(L131&gt;0,K131,0)),IF(C306&lt;&gt;"",IF(L131&lt;=C306,K131,0),IF(L131&gt;0,K131,0)))</f>
        <v>22</v>
      </c>
      <c r="N131" s="62">
        <f t="shared" si="3"/>
        <v>0</v>
      </c>
      <c r="O131" s="62">
        <f t="shared" si="4"/>
        <v>0</v>
      </c>
      <c r="P131" s="62">
        <f t="shared" si="5"/>
        <v>0</v>
      </c>
      <c r="Q131" s="12"/>
      <c r="R131" s="12"/>
      <c r="S131" s="12"/>
    </row>
    <row r="132" spans="1:19" ht="12.75" customHeight="1">
      <c r="A132" s="16" t="s">
        <v>45</v>
      </c>
      <c r="B132" s="15" t="s">
        <v>79</v>
      </c>
      <c r="C132" s="15" t="s">
        <v>78</v>
      </c>
      <c r="D132" s="14" t="s">
        <v>505</v>
      </c>
      <c r="E132" s="23">
        <v>62.35</v>
      </c>
      <c r="F132" s="14" t="s">
        <v>528</v>
      </c>
      <c r="G132" s="13">
        <v>126</v>
      </c>
      <c r="H132" s="13">
        <v>4</v>
      </c>
      <c r="I132" s="13">
        <v>5</v>
      </c>
      <c r="J132" s="13">
        <v>5</v>
      </c>
      <c r="K132" s="13">
        <f>VLOOKUP(J132,Points!$A$2:$B$202,2)</f>
        <v>21</v>
      </c>
      <c r="L132" s="13">
        <f ca="1">ROW(K132)-(ROW(F45)+MATCH(F132,OFFSET(F45,1,0,C303,1),0))+1</f>
        <v>3</v>
      </c>
      <c r="M132" s="62">
        <f>IF(D132="M",IF(C305&lt;&gt;"",IF(L132&lt;=C305,K132,0),IF(L132&gt;0,K132,0)),IF(C306&lt;&gt;"",IF(L132&lt;=C306,K132,0),IF(L132&gt;0,K132,0)))</f>
        <v>21</v>
      </c>
      <c r="N132" s="62">
        <f t="shared" si="3"/>
        <v>0</v>
      </c>
      <c r="O132" s="62">
        <f t="shared" si="4"/>
        <v>0</v>
      </c>
      <c r="P132" s="62">
        <f t="shared" si="5"/>
        <v>0</v>
      </c>
      <c r="Q132" s="12"/>
      <c r="R132" s="12"/>
      <c r="S132" s="12"/>
    </row>
    <row r="133" spans="1:19" ht="12.75" customHeight="1">
      <c r="A133" s="16" t="s">
        <v>45</v>
      </c>
      <c r="B133" s="15" t="s">
        <v>58</v>
      </c>
      <c r="C133" s="15" t="s">
        <v>57</v>
      </c>
      <c r="D133" s="14" t="s">
        <v>505</v>
      </c>
      <c r="E133" s="23">
        <v>58.3</v>
      </c>
      <c r="F133" s="14" t="s">
        <v>528</v>
      </c>
      <c r="G133" s="13">
        <v>127</v>
      </c>
      <c r="H133" s="13">
        <v>6</v>
      </c>
      <c r="I133" s="13">
        <v>7</v>
      </c>
      <c r="J133" s="13">
        <v>6</v>
      </c>
      <c r="K133" s="13">
        <f>VLOOKUP(J133,Points!$A$2:$B$202,2)</f>
        <v>20</v>
      </c>
      <c r="L133" s="13">
        <f ca="1">ROW(K133)-(ROW(F45)+MATCH(F133,OFFSET(F45,1,0,C303,1),0))+1</f>
        <v>4</v>
      </c>
      <c r="M133" s="62">
        <f>IF(D133="M",IF(C305&lt;&gt;"",IF(L133&lt;=C305,K133,0),IF(L133&gt;0,K133,0)),IF(C306&lt;&gt;"",IF(L133&lt;=C306,K133,0),IF(L133&gt;0,K133,0)))</f>
        <v>20</v>
      </c>
      <c r="N133" s="62">
        <f t="shared" si="3"/>
        <v>0</v>
      </c>
      <c r="O133" s="62">
        <f t="shared" si="4"/>
        <v>0</v>
      </c>
      <c r="P133" s="62">
        <f t="shared" si="5"/>
        <v>0</v>
      </c>
      <c r="Q133" s="12"/>
      <c r="R133" s="12"/>
      <c r="S133" s="12"/>
    </row>
    <row r="134" spans="1:19" ht="12.75" customHeight="1">
      <c r="A134" s="16" t="s">
        <v>27</v>
      </c>
      <c r="B134" s="15" t="s">
        <v>411</v>
      </c>
      <c r="C134" s="15" t="s">
        <v>410</v>
      </c>
      <c r="D134" s="14" t="s">
        <v>554</v>
      </c>
      <c r="E134" s="23">
        <v>75.2</v>
      </c>
      <c r="F134" s="14" t="s">
        <v>568</v>
      </c>
      <c r="G134" s="13">
        <v>148</v>
      </c>
      <c r="H134" s="13">
        <v>1</v>
      </c>
      <c r="I134" s="13">
        <v>2</v>
      </c>
      <c r="J134" s="13">
        <v>2</v>
      </c>
      <c r="K134" s="13">
        <f>VLOOKUP(J134,Points!$A$2:$B$202,2)</f>
        <v>25</v>
      </c>
      <c r="L134" s="13">
        <f ca="1">ROW(K134)-(ROW(F45)+MATCH(F134,OFFSET(F45,1,0,C303,1),0))+1</f>
        <v>1</v>
      </c>
      <c r="M134" s="62">
        <f>IF(D134="M",IF(C305&lt;&gt;"",IF(L134&lt;=C305,K134,0),IF(L134&gt;0,K134,0)),IF(C306&lt;&gt;"",IF(L134&lt;=C306,K134,0),IF(L134&gt;0,K134,0)))</f>
        <v>25</v>
      </c>
      <c r="N134" s="62">
        <f t="shared" si="3"/>
        <v>0</v>
      </c>
      <c r="O134" s="62">
        <f t="shared" si="4"/>
        <v>1</v>
      </c>
      <c r="P134" s="62">
        <f t="shared" si="5"/>
        <v>0</v>
      </c>
      <c r="Q134" s="12"/>
      <c r="R134" s="12"/>
      <c r="S134" s="12"/>
    </row>
    <row r="135" spans="1:19" ht="12.75" customHeight="1">
      <c r="A135" s="16" t="s">
        <v>27</v>
      </c>
      <c r="B135" s="15" t="s">
        <v>26</v>
      </c>
      <c r="C135" s="15" t="s">
        <v>25</v>
      </c>
      <c r="D135" s="14" t="s">
        <v>505</v>
      </c>
      <c r="E135" s="23">
        <v>54.45</v>
      </c>
      <c r="F135" s="14" t="s">
        <v>529</v>
      </c>
      <c r="G135" s="13">
        <v>182</v>
      </c>
      <c r="H135" s="13">
        <v>1</v>
      </c>
      <c r="I135" s="13">
        <v>1</v>
      </c>
      <c r="J135" s="13">
        <v>1</v>
      </c>
      <c r="K135" s="13">
        <f>VLOOKUP(J135,Points!$A$2:$B$202,2)</f>
        <v>28</v>
      </c>
      <c r="L135" s="13">
        <f ca="1">ROW(K135)-(ROW(F45)+MATCH(F135,OFFSET(F45,1,0,C303,1),0))+1</f>
        <v>1</v>
      </c>
      <c r="M135" s="62">
        <f>IF(D135="M",IF(C305&lt;&gt;"",IF(L135&lt;=C305,K135,0),IF(L135&gt;0,K135,0)),IF(C306&lt;&gt;"",IF(L135&lt;=C306,K135,0),IF(L135&gt;0,K135,0)))</f>
        <v>28</v>
      </c>
      <c r="N135" s="62">
        <f t="shared" si="3"/>
        <v>1</v>
      </c>
      <c r="O135" s="62">
        <f t="shared" si="4"/>
        <v>0</v>
      </c>
      <c r="P135" s="62">
        <f t="shared" si="5"/>
        <v>0</v>
      </c>
      <c r="Q135" s="12"/>
      <c r="R135" s="12"/>
      <c r="S135" s="12"/>
    </row>
    <row r="136" spans="1:19" ht="12.75" customHeight="1">
      <c r="A136" s="16" t="s">
        <v>27</v>
      </c>
      <c r="B136" s="15" t="s">
        <v>26</v>
      </c>
      <c r="C136" s="15" t="s">
        <v>25</v>
      </c>
      <c r="D136" s="14" t="s">
        <v>505</v>
      </c>
      <c r="E136" s="23">
        <v>54.45</v>
      </c>
      <c r="F136" s="14" t="s">
        <v>529</v>
      </c>
      <c r="G136" s="13">
        <v>182</v>
      </c>
      <c r="H136" s="13">
        <v>2</v>
      </c>
      <c r="I136" s="13">
        <v>2</v>
      </c>
      <c r="J136" s="13">
        <v>2</v>
      </c>
      <c r="K136" s="13">
        <f>VLOOKUP(J136,Points!$A$2:$B$202,2)</f>
        <v>25</v>
      </c>
      <c r="L136" s="13">
        <f ca="1">ROW(K136)-(ROW(F45)+MATCH(F136,OFFSET(F45,1,0,C303,1),0))+1</f>
        <v>2</v>
      </c>
      <c r="M136" s="62">
        <f>IF(D136="M",IF(C305&lt;&gt;"",IF(L136&lt;=C305,K136,0),IF(L136&gt;0,K136,0)),IF(C306&lt;&gt;"",IF(L136&lt;=C306,K136,0),IF(L136&gt;0,K136,0)))</f>
        <v>25</v>
      </c>
      <c r="N136" s="62">
        <f t="shared" si="3"/>
        <v>0</v>
      </c>
      <c r="O136" s="62">
        <f t="shared" si="4"/>
        <v>1</v>
      </c>
      <c r="P136" s="62">
        <f t="shared" si="5"/>
        <v>0</v>
      </c>
      <c r="Q136" s="12"/>
      <c r="R136" s="12"/>
      <c r="S136" s="12"/>
    </row>
    <row r="137" spans="1:19" ht="12.75" customHeight="1">
      <c r="A137" s="16" t="s">
        <v>103</v>
      </c>
      <c r="B137" s="15" t="s">
        <v>102</v>
      </c>
      <c r="C137" s="15" t="s">
        <v>101</v>
      </c>
      <c r="D137" s="14" t="s">
        <v>505</v>
      </c>
      <c r="E137" s="23">
        <v>84.3</v>
      </c>
      <c r="F137" s="14" t="s">
        <v>530</v>
      </c>
      <c r="G137" s="13">
        <v>192</v>
      </c>
      <c r="H137" s="13">
        <v>1</v>
      </c>
      <c r="I137" s="13">
        <v>1</v>
      </c>
      <c r="J137" s="13">
        <v>1</v>
      </c>
      <c r="K137" s="13">
        <f>VLOOKUP(J137,Points!$A$2:$B$202,2)</f>
        <v>28</v>
      </c>
      <c r="L137" s="13">
        <f ca="1">ROW(K137)-(ROW(F45)+MATCH(F137,OFFSET(F45,1,0,C303,1),0))+1</f>
        <v>1</v>
      </c>
      <c r="M137" s="62">
        <f>IF(D137="M",IF(C305&lt;&gt;"",IF(L137&lt;=C305,K137,0),IF(L137&gt;0,K137,0)),IF(C306&lt;&gt;"",IF(L137&lt;=C306,K137,0),IF(L137&gt;0,K137,0)))</f>
        <v>28</v>
      </c>
      <c r="N137" s="62">
        <f t="shared" si="3"/>
        <v>1</v>
      </c>
      <c r="O137" s="62">
        <f t="shared" si="4"/>
        <v>0</v>
      </c>
      <c r="P137" s="62">
        <f t="shared" si="5"/>
        <v>0</v>
      </c>
      <c r="Q137" s="12"/>
      <c r="R137" s="12"/>
      <c r="S137" s="12"/>
    </row>
    <row r="138" spans="1:19" ht="12.75" customHeight="1">
      <c r="A138" s="16" t="s">
        <v>71</v>
      </c>
      <c r="B138" s="15" t="s">
        <v>70</v>
      </c>
      <c r="C138" s="15" t="s">
        <v>69</v>
      </c>
      <c r="D138" s="14" t="s">
        <v>505</v>
      </c>
      <c r="E138" s="23">
        <v>63.85</v>
      </c>
      <c r="F138" s="14" t="s">
        <v>531</v>
      </c>
      <c r="G138" s="13">
        <v>185</v>
      </c>
      <c r="H138" s="13">
        <v>2</v>
      </c>
      <c r="I138" s="13">
        <v>2</v>
      </c>
      <c r="J138" s="13">
        <v>2</v>
      </c>
      <c r="K138" s="13">
        <f>VLOOKUP(J138,Points!$A$2:$B$202,2)</f>
        <v>25</v>
      </c>
      <c r="L138" s="13">
        <f ca="1">ROW(K138)-(ROW(F45)+MATCH(F138,OFFSET(F45,1,0,C303,1),0))+1</f>
        <v>1</v>
      </c>
      <c r="M138" s="62">
        <f>IF(D138="M",IF(C305&lt;&gt;"",IF(L138&lt;=C305,K138,0),IF(L138&gt;0,K138,0)),IF(C306&lt;&gt;"",IF(L138&lt;=C306,K138,0),IF(L138&gt;0,K138,0)))</f>
        <v>25</v>
      </c>
      <c r="N138" s="62">
        <f t="shared" si="3"/>
        <v>0</v>
      </c>
      <c r="O138" s="62">
        <f t="shared" si="4"/>
        <v>1</v>
      </c>
      <c r="P138" s="62">
        <f t="shared" si="5"/>
        <v>0</v>
      </c>
      <c r="Q138" s="12"/>
      <c r="R138" s="12"/>
      <c r="S138" s="12"/>
    </row>
    <row r="139" spans="1:19" ht="12.75" customHeight="1">
      <c r="A139" s="16" t="s">
        <v>71</v>
      </c>
      <c r="B139" s="15" t="s">
        <v>219</v>
      </c>
      <c r="C139" s="15" t="s">
        <v>218</v>
      </c>
      <c r="D139" s="14" t="s">
        <v>505</v>
      </c>
      <c r="E139" s="23">
        <v>75.95</v>
      </c>
      <c r="F139" s="14" t="s">
        <v>531</v>
      </c>
      <c r="G139" s="13">
        <v>0</v>
      </c>
      <c r="H139" s="13">
        <v>0</v>
      </c>
      <c r="I139" s="13">
        <v>0</v>
      </c>
      <c r="J139" s="13">
        <v>0</v>
      </c>
      <c r="K139" s="13">
        <f>VLOOKUP(J139,Points!$A$2:$B$202,2)</f>
        <v>0</v>
      </c>
      <c r="L139" s="13">
        <f ca="1">ROW(K139)-(ROW(F45)+MATCH(F139,OFFSET(F45,1,0,C303,1),0))+1</f>
        <v>2</v>
      </c>
      <c r="M139" s="62">
        <f>IF(D139="M",IF(C305&lt;&gt;"",IF(L139&lt;=C305,K139,0),IF(L139&gt;0,K139,0)),IF(C306&lt;&gt;"",IF(L139&lt;=C306,K139,0),IF(L139&gt;0,K139,0)))</f>
        <v>0</v>
      </c>
      <c r="N139" s="62">
        <f t="shared" si="3"/>
        <v>0</v>
      </c>
      <c r="O139" s="62">
        <f t="shared" si="4"/>
        <v>0</v>
      </c>
      <c r="P139" s="62">
        <f t="shared" si="5"/>
        <v>0</v>
      </c>
      <c r="Q139" s="12"/>
      <c r="R139" s="12"/>
      <c r="S139" s="12"/>
    </row>
    <row r="140" spans="1:19" ht="12.75" customHeight="1">
      <c r="A140" s="16" t="s">
        <v>290</v>
      </c>
      <c r="B140" s="15" t="s">
        <v>343</v>
      </c>
      <c r="C140" s="15" t="s">
        <v>482</v>
      </c>
      <c r="D140" s="14" t="s">
        <v>554</v>
      </c>
      <c r="E140" s="23">
        <v>65.05</v>
      </c>
      <c r="F140" s="14" t="s">
        <v>569</v>
      </c>
      <c r="G140" s="13">
        <v>143</v>
      </c>
      <c r="H140" s="13">
        <v>3</v>
      </c>
      <c r="I140" s="13">
        <v>3</v>
      </c>
      <c r="J140" s="13">
        <v>3</v>
      </c>
      <c r="K140" s="13">
        <f>VLOOKUP(J140,Points!$A$2:$B$202,2)</f>
        <v>23</v>
      </c>
      <c r="L140" s="13">
        <f ca="1">ROW(K140)-(ROW(F45)+MATCH(F140,OFFSET(F45,1,0,C303,1),0))+1</f>
        <v>1</v>
      </c>
      <c r="M140" s="62">
        <f>IF(D140="M",IF(C305&lt;&gt;"",IF(L140&lt;=C305,K140,0),IF(L140&gt;0,K140,0)),IF(C306&lt;&gt;"",IF(L140&lt;=C306,K140,0),IF(L140&gt;0,K140,0)))</f>
        <v>23</v>
      </c>
      <c r="N140" s="62">
        <f t="shared" si="3"/>
        <v>0</v>
      </c>
      <c r="O140" s="62">
        <f t="shared" si="4"/>
        <v>0</v>
      </c>
      <c r="P140" s="62">
        <f t="shared" si="5"/>
        <v>1</v>
      </c>
      <c r="Q140" s="12"/>
      <c r="R140" s="12"/>
      <c r="S140" s="12"/>
    </row>
    <row r="141" spans="1:19" ht="12.75" customHeight="1">
      <c r="A141" s="16" t="s">
        <v>290</v>
      </c>
      <c r="B141" s="15" t="s">
        <v>484</v>
      </c>
      <c r="C141" s="15" t="s">
        <v>483</v>
      </c>
      <c r="D141" s="14" t="s">
        <v>554</v>
      </c>
      <c r="E141" s="23">
        <v>65.85</v>
      </c>
      <c r="F141" s="14" t="s">
        <v>569</v>
      </c>
      <c r="G141" s="13">
        <v>128</v>
      </c>
      <c r="H141" s="13">
        <v>4</v>
      </c>
      <c r="I141" s="13">
        <v>4</v>
      </c>
      <c r="J141" s="13">
        <v>4</v>
      </c>
      <c r="K141" s="13">
        <f>VLOOKUP(J141,Points!$A$2:$B$202,2)</f>
        <v>22</v>
      </c>
      <c r="L141" s="13">
        <f ca="1">ROW(K141)-(ROW(F45)+MATCH(F141,OFFSET(F45,1,0,C303,1),0))+1</f>
        <v>2</v>
      </c>
      <c r="M141" s="62">
        <f>IF(D141="M",IF(C305&lt;&gt;"",IF(L141&lt;=C305,K141,0),IF(L141&gt;0,K141,0)),IF(C306&lt;&gt;"",IF(L141&lt;=C306,K141,0),IF(L141&gt;0,K141,0)))</f>
        <v>22</v>
      </c>
      <c r="N141" s="62">
        <f t="shared" si="3"/>
        <v>0</v>
      </c>
      <c r="O141" s="62">
        <f t="shared" si="4"/>
        <v>0</v>
      </c>
      <c r="P141" s="62">
        <f t="shared" si="5"/>
        <v>0</v>
      </c>
      <c r="Q141" s="12"/>
      <c r="R141" s="12"/>
      <c r="S141" s="12"/>
    </row>
    <row r="142" spans="1:19" ht="12.75" customHeight="1">
      <c r="A142" s="16" t="s">
        <v>290</v>
      </c>
      <c r="B142" s="15" t="s">
        <v>466</v>
      </c>
      <c r="C142" s="15" t="s">
        <v>435</v>
      </c>
      <c r="D142" s="14" t="s">
        <v>554</v>
      </c>
      <c r="E142" s="23">
        <v>58.9</v>
      </c>
      <c r="F142" s="14" t="s">
        <v>569</v>
      </c>
      <c r="G142" s="13">
        <v>0</v>
      </c>
      <c r="H142" s="13">
        <v>6</v>
      </c>
      <c r="I142" s="13">
        <v>0</v>
      </c>
      <c r="J142" s="13">
        <v>0</v>
      </c>
      <c r="K142" s="13">
        <f>VLOOKUP(J142,Points!$A$2:$B$202,2)</f>
        <v>0</v>
      </c>
      <c r="L142" s="13">
        <f ca="1">ROW(K142)-(ROW(F45)+MATCH(F142,OFFSET(F45,1,0,C303,1),0))+1</f>
        <v>3</v>
      </c>
      <c r="M142" s="62">
        <f>IF(D142="M",IF(C305&lt;&gt;"",IF(L142&lt;=C305,K142,0),IF(L142&gt;0,K142,0)),IF(C306&lt;&gt;"",IF(L142&lt;=C306,K142,0),IF(L142&gt;0,K142,0)))</f>
        <v>0</v>
      </c>
      <c r="N142" s="62">
        <f t="shared" si="3"/>
        <v>0</v>
      </c>
      <c r="O142" s="62">
        <f t="shared" si="4"/>
        <v>0</v>
      </c>
      <c r="P142" s="62">
        <f t="shared" si="5"/>
        <v>0</v>
      </c>
      <c r="Q142" s="12"/>
      <c r="R142" s="12"/>
      <c r="S142" s="12"/>
    </row>
    <row r="143" spans="1:19" ht="12.75" customHeight="1">
      <c r="A143" s="16" t="s">
        <v>290</v>
      </c>
      <c r="B143" s="15" t="s">
        <v>170</v>
      </c>
      <c r="C143" s="15" t="s">
        <v>289</v>
      </c>
      <c r="D143" s="14" t="s">
        <v>505</v>
      </c>
      <c r="E143" s="23">
        <v>95.5</v>
      </c>
      <c r="F143" s="14" t="s">
        <v>532</v>
      </c>
      <c r="G143" s="13">
        <v>309</v>
      </c>
      <c r="H143" s="13">
        <v>4</v>
      </c>
      <c r="I143" s="13">
        <v>1</v>
      </c>
      <c r="J143" s="13">
        <v>1</v>
      </c>
      <c r="K143" s="13">
        <f>VLOOKUP(J143,Points!$A$2:$B$202,2)</f>
        <v>28</v>
      </c>
      <c r="L143" s="13">
        <f ca="1">ROW(K143)-(ROW(F45)+MATCH(F143,OFFSET(F45,1,0,C303,1),0))+1</f>
        <v>1</v>
      </c>
      <c r="M143" s="62">
        <f>IF(D143="M",IF(C305&lt;&gt;"",IF(L143&lt;=C305,K143,0),IF(L143&gt;0,K143,0)),IF(C306&lt;&gt;"",IF(L143&lt;=C306,K143,0),IF(L143&gt;0,K143,0)))</f>
        <v>28</v>
      </c>
      <c r="N143" s="62">
        <f t="shared" si="3"/>
        <v>1</v>
      </c>
      <c r="O143" s="62">
        <f t="shared" si="4"/>
        <v>0</v>
      </c>
      <c r="P143" s="62">
        <f t="shared" si="5"/>
        <v>0</v>
      </c>
      <c r="Q143" s="12"/>
      <c r="R143" s="12"/>
      <c r="S143" s="12"/>
    </row>
    <row r="144" spans="1:19" ht="12.75" customHeight="1">
      <c r="A144" s="16" t="s">
        <v>290</v>
      </c>
      <c r="B144" s="15" t="s">
        <v>294</v>
      </c>
      <c r="C144" s="15" t="s">
        <v>293</v>
      </c>
      <c r="D144" s="14" t="s">
        <v>505</v>
      </c>
      <c r="E144" s="23">
        <v>94.9</v>
      </c>
      <c r="F144" s="14" t="s">
        <v>532</v>
      </c>
      <c r="G144" s="13">
        <v>293</v>
      </c>
      <c r="H144" s="13">
        <v>3</v>
      </c>
      <c r="I144" s="13">
        <v>4</v>
      </c>
      <c r="J144" s="13">
        <v>4</v>
      </c>
      <c r="K144" s="13">
        <f>VLOOKUP(J144,Points!$A$2:$B$202,2)</f>
        <v>22</v>
      </c>
      <c r="L144" s="13">
        <f ca="1">ROW(K144)-(ROW(F45)+MATCH(F144,OFFSET(F45,1,0,C303,1),0))+1</f>
        <v>2</v>
      </c>
      <c r="M144" s="62">
        <f>IF(D144="M",IF(C305&lt;&gt;"",IF(L144&lt;=C305,K144,0),IF(L144&gt;0,K144,0)),IF(C306&lt;&gt;"",IF(L144&lt;=C306,K144,0),IF(L144&gt;0,K144,0)))</f>
        <v>22</v>
      </c>
      <c r="N144" s="62">
        <f t="shared" si="3"/>
        <v>0</v>
      </c>
      <c r="O144" s="62">
        <f t="shared" si="4"/>
        <v>0</v>
      </c>
      <c r="P144" s="62">
        <f t="shared" si="5"/>
        <v>0</v>
      </c>
      <c r="Q144" s="12"/>
      <c r="R144" s="12"/>
      <c r="S144" s="12"/>
    </row>
    <row r="145" spans="1:19" ht="12.75" customHeight="1">
      <c r="A145" s="16" t="s">
        <v>115</v>
      </c>
      <c r="B145" s="15" t="s">
        <v>361</v>
      </c>
      <c r="C145" s="15" t="s">
        <v>453</v>
      </c>
      <c r="D145" s="14" t="s">
        <v>554</v>
      </c>
      <c r="E145" s="23">
        <v>54.3</v>
      </c>
      <c r="F145" s="14" t="s">
        <v>570</v>
      </c>
      <c r="G145" s="13">
        <v>174</v>
      </c>
      <c r="H145" s="13">
        <v>1</v>
      </c>
      <c r="I145" s="13">
        <v>1</v>
      </c>
      <c r="J145" s="13">
        <v>1</v>
      </c>
      <c r="K145" s="13">
        <f>VLOOKUP(J145,Points!$A$2:$B$202,2)</f>
        <v>28</v>
      </c>
      <c r="L145" s="13">
        <f ca="1">ROW(K145)-(ROW(F45)+MATCH(F145,OFFSET(F45,1,0,C303,1),0))+1</f>
        <v>1</v>
      </c>
      <c r="M145" s="62">
        <f>IF(D145="M",IF(C305&lt;&gt;"",IF(L145&lt;=C305,K145,0),IF(L145&gt;0,K145,0)),IF(C306&lt;&gt;"",IF(L145&lt;=C306,K145,0),IF(L145&gt;0,K145,0)))</f>
        <v>28</v>
      </c>
      <c r="N145" s="62">
        <f t="shared" si="3"/>
        <v>1</v>
      </c>
      <c r="O145" s="62">
        <f t="shared" si="4"/>
        <v>0</v>
      </c>
      <c r="P145" s="62">
        <f t="shared" si="5"/>
        <v>0</v>
      </c>
      <c r="Q145" s="12"/>
      <c r="R145" s="12"/>
      <c r="S145" s="12"/>
    </row>
    <row r="146" spans="1:19" ht="12.75" customHeight="1">
      <c r="A146" s="16" t="s">
        <v>115</v>
      </c>
      <c r="B146" s="15" t="s">
        <v>343</v>
      </c>
      <c r="C146" s="15" t="s">
        <v>435</v>
      </c>
      <c r="D146" s="14" t="s">
        <v>554</v>
      </c>
      <c r="E146" s="23">
        <v>65.9</v>
      </c>
      <c r="F146" s="14" t="s">
        <v>570</v>
      </c>
      <c r="G146" s="13">
        <v>197</v>
      </c>
      <c r="H146" s="13">
        <v>1</v>
      </c>
      <c r="I146" s="13">
        <v>1</v>
      </c>
      <c r="J146" s="13">
        <v>1</v>
      </c>
      <c r="K146" s="13">
        <f>VLOOKUP(J146,Points!$A$2:$B$202,2)</f>
        <v>28</v>
      </c>
      <c r="L146" s="13">
        <f ca="1">ROW(K146)-(ROW(F45)+MATCH(F146,OFFSET(F45,1,0,C303,1),0))+1</f>
        <v>2</v>
      </c>
      <c r="M146" s="62">
        <f>IF(D146="M",IF(C305&lt;&gt;"",IF(L146&lt;=C305,K146,0),IF(L146&gt;0,K146,0)),IF(C306&lt;&gt;"",IF(L146&lt;=C306,K146,0),IF(L146&gt;0,K146,0)))</f>
        <v>28</v>
      </c>
      <c r="N146" s="62">
        <f t="shared" si="3"/>
        <v>1</v>
      </c>
      <c r="O146" s="62">
        <f t="shared" si="4"/>
        <v>0</v>
      </c>
      <c r="P146" s="62">
        <f t="shared" si="5"/>
        <v>0</v>
      </c>
      <c r="Q146" s="12"/>
      <c r="R146" s="12"/>
      <c r="S146" s="12"/>
    </row>
    <row r="147" spans="1:19" ht="12.75" customHeight="1">
      <c r="A147" s="16" t="s">
        <v>115</v>
      </c>
      <c r="B147" s="15" t="s">
        <v>388</v>
      </c>
      <c r="C147" s="15" t="s">
        <v>387</v>
      </c>
      <c r="D147" s="14" t="s">
        <v>554</v>
      </c>
      <c r="E147" s="23">
        <v>58.35</v>
      </c>
      <c r="F147" s="14" t="s">
        <v>570</v>
      </c>
      <c r="G147" s="13">
        <v>156</v>
      </c>
      <c r="H147" s="13">
        <v>2</v>
      </c>
      <c r="I147" s="13">
        <v>2</v>
      </c>
      <c r="J147" s="13">
        <v>2</v>
      </c>
      <c r="K147" s="13">
        <f>VLOOKUP(J147,Points!$A$2:$B$202,2)</f>
        <v>25</v>
      </c>
      <c r="L147" s="13">
        <f ca="1">ROW(K147)-(ROW(F45)+MATCH(F147,OFFSET(F45,1,0,C303,1),0))+1</f>
        <v>3</v>
      </c>
      <c r="M147" s="62">
        <f>IF(D147="M",IF(C305&lt;&gt;"",IF(L147&lt;=C305,K147,0),IF(L147&gt;0,K147,0)),IF(C306&lt;&gt;"",IF(L147&lt;=C306,K147,0),IF(L147&gt;0,K147,0)))</f>
        <v>25</v>
      </c>
      <c r="N147" s="62">
        <f t="shared" si="3"/>
        <v>0</v>
      </c>
      <c r="O147" s="62">
        <f t="shared" si="4"/>
        <v>1</v>
      </c>
      <c r="P147" s="62">
        <f t="shared" si="5"/>
        <v>0</v>
      </c>
      <c r="Q147" s="12"/>
      <c r="R147" s="12"/>
      <c r="S147" s="12"/>
    </row>
    <row r="148" spans="1:19" ht="12.75" customHeight="1">
      <c r="A148" s="16" t="s">
        <v>115</v>
      </c>
      <c r="B148" s="15" t="s">
        <v>427</v>
      </c>
      <c r="C148" s="15" t="s">
        <v>355</v>
      </c>
      <c r="D148" s="14" t="s">
        <v>554</v>
      </c>
      <c r="E148" s="23">
        <v>52.8</v>
      </c>
      <c r="F148" s="14" t="s">
        <v>570</v>
      </c>
      <c r="G148" s="13">
        <v>151</v>
      </c>
      <c r="H148" s="13">
        <v>3</v>
      </c>
      <c r="I148" s="13">
        <v>4</v>
      </c>
      <c r="J148" s="13">
        <v>3</v>
      </c>
      <c r="K148" s="13">
        <f>VLOOKUP(J148,Points!$A$2:$B$202,2)</f>
        <v>23</v>
      </c>
      <c r="L148" s="13">
        <f ca="1">ROW(K148)-(ROW(F45)+MATCH(F148,OFFSET(F45,1,0,C303,1),0))+1</f>
        <v>4</v>
      </c>
      <c r="M148" s="62">
        <f>IF(D148="M",IF(C305&lt;&gt;"",IF(L148&lt;=C305,K148,0),IF(L148&gt;0,K148,0)),IF(C306&lt;&gt;"",IF(L148&lt;=C306,K148,0),IF(L148&gt;0,K148,0)))</f>
        <v>23</v>
      </c>
      <c r="N148" s="62">
        <f t="shared" si="3"/>
        <v>0</v>
      </c>
      <c r="O148" s="62">
        <f t="shared" si="4"/>
        <v>0</v>
      </c>
      <c r="P148" s="62">
        <f t="shared" si="5"/>
        <v>1</v>
      </c>
      <c r="Q148" s="12"/>
      <c r="R148" s="12"/>
      <c r="S148" s="12"/>
    </row>
    <row r="149" spans="1:19" ht="12.75" customHeight="1">
      <c r="A149" s="16" t="s">
        <v>115</v>
      </c>
      <c r="B149" s="15" t="s">
        <v>356</v>
      </c>
      <c r="C149" s="15" t="s">
        <v>355</v>
      </c>
      <c r="D149" s="14" t="s">
        <v>554</v>
      </c>
      <c r="E149" s="23">
        <v>62.5</v>
      </c>
      <c r="F149" s="14" t="s">
        <v>570</v>
      </c>
      <c r="G149" s="13">
        <v>0</v>
      </c>
      <c r="H149" s="13">
        <v>0</v>
      </c>
      <c r="I149" s="13">
        <v>0</v>
      </c>
      <c r="J149" s="13">
        <v>0</v>
      </c>
      <c r="K149" s="13">
        <f>VLOOKUP(J149,Points!$A$2:$B$202,2)</f>
        <v>0</v>
      </c>
      <c r="L149" s="13">
        <f ca="1">ROW(K149)-(ROW(F45)+MATCH(F149,OFFSET(F45,1,0,C303,1),0))+1</f>
        <v>5</v>
      </c>
      <c r="M149" s="62">
        <f>IF(D149="M",IF(C305&lt;&gt;"",IF(L149&lt;=C305,K149,0),IF(L149&gt;0,K149,0)),IF(C306&lt;&gt;"",IF(L149&lt;=C306,K149,0),IF(L149&gt;0,K149,0)))</f>
        <v>0</v>
      </c>
      <c r="N149" s="62">
        <f t="shared" si="3"/>
        <v>0</v>
      </c>
      <c r="O149" s="62">
        <f t="shared" si="4"/>
        <v>0</v>
      </c>
      <c r="P149" s="62">
        <f t="shared" si="5"/>
        <v>0</v>
      </c>
      <c r="Q149" s="12"/>
      <c r="R149" s="12"/>
      <c r="S149" s="12"/>
    </row>
    <row r="150" spans="1:19" ht="12.75" customHeight="1">
      <c r="A150" s="16" t="s">
        <v>115</v>
      </c>
      <c r="B150" s="15" t="s">
        <v>114</v>
      </c>
      <c r="C150" s="15" t="s">
        <v>113</v>
      </c>
      <c r="D150" s="14" t="s">
        <v>505</v>
      </c>
      <c r="E150" s="23">
        <v>54.35</v>
      </c>
      <c r="F150" s="14" t="s">
        <v>533</v>
      </c>
      <c r="G150" s="13">
        <v>224</v>
      </c>
      <c r="H150" s="13">
        <v>1</v>
      </c>
      <c r="I150" s="13">
        <v>1</v>
      </c>
      <c r="J150" s="13">
        <v>1</v>
      </c>
      <c r="K150" s="13">
        <f>VLOOKUP(J150,Points!$A$2:$B$202,2)</f>
        <v>28</v>
      </c>
      <c r="L150" s="13">
        <f ca="1">ROW(K150)-(ROW(F45)+MATCH(F150,OFFSET(F45,1,0,C303,1),0))+1</f>
        <v>1</v>
      </c>
      <c r="M150" s="62">
        <f>IF(D150="M",IF(C305&lt;&gt;"",IF(L150&lt;=C305,K150,0),IF(L150&gt;0,K150,0)),IF(C306&lt;&gt;"",IF(L150&lt;=C306,K150,0),IF(L150&gt;0,K150,0)))</f>
        <v>28</v>
      </c>
      <c r="N150" s="62">
        <f t="shared" si="3"/>
        <v>1</v>
      </c>
      <c r="O150" s="62">
        <f t="shared" si="4"/>
        <v>0</v>
      </c>
      <c r="P150" s="62">
        <f t="shared" si="5"/>
        <v>0</v>
      </c>
      <c r="Q150" s="12"/>
      <c r="R150" s="12"/>
      <c r="S150" s="12"/>
    </row>
    <row r="151" spans="1:19" ht="12.75" customHeight="1">
      <c r="A151" s="16" t="s">
        <v>115</v>
      </c>
      <c r="B151" s="15" t="s">
        <v>232</v>
      </c>
      <c r="C151" s="15" t="s">
        <v>231</v>
      </c>
      <c r="D151" s="14" t="s">
        <v>505</v>
      </c>
      <c r="E151" s="23">
        <v>66.85</v>
      </c>
      <c r="F151" s="14" t="s">
        <v>533</v>
      </c>
      <c r="G151" s="13">
        <v>256</v>
      </c>
      <c r="H151" s="13">
        <v>1</v>
      </c>
      <c r="I151" s="13">
        <v>1</v>
      </c>
      <c r="J151" s="13">
        <v>1</v>
      </c>
      <c r="K151" s="13">
        <f>VLOOKUP(J151,Points!$A$2:$B$202,2)</f>
        <v>28</v>
      </c>
      <c r="L151" s="13">
        <f ca="1">ROW(K151)-(ROW(F45)+MATCH(F151,OFFSET(F45,1,0,C303,1),0))+1</f>
        <v>2</v>
      </c>
      <c r="M151" s="62">
        <f>IF(D151="M",IF(C305&lt;&gt;"",IF(L151&lt;=C305,K151,0),IF(L151&gt;0,K151,0)),IF(C306&lt;&gt;"",IF(L151&lt;=C306,K151,0),IF(L151&gt;0,K151,0)))</f>
        <v>28</v>
      </c>
      <c r="N151" s="62">
        <f t="shared" si="3"/>
        <v>1</v>
      </c>
      <c r="O151" s="62">
        <f t="shared" si="4"/>
        <v>0</v>
      </c>
      <c r="P151" s="62">
        <f t="shared" si="5"/>
        <v>0</v>
      </c>
      <c r="Q151" s="12"/>
      <c r="R151" s="12"/>
      <c r="S151" s="12"/>
    </row>
    <row r="152" spans="1:19" ht="12.75" customHeight="1">
      <c r="A152" s="16" t="s">
        <v>115</v>
      </c>
      <c r="B152" s="15" t="s">
        <v>133</v>
      </c>
      <c r="C152" s="15" t="s">
        <v>109</v>
      </c>
      <c r="D152" s="14" t="s">
        <v>505</v>
      </c>
      <c r="E152" s="23">
        <v>65.1</v>
      </c>
      <c r="F152" s="14" t="s">
        <v>533</v>
      </c>
      <c r="G152" s="13">
        <v>192</v>
      </c>
      <c r="H152" s="13">
        <v>2</v>
      </c>
      <c r="I152" s="13">
        <v>3</v>
      </c>
      <c r="J152" s="13">
        <v>3</v>
      </c>
      <c r="K152" s="13">
        <f>VLOOKUP(J152,Points!$A$2:$B$202,2)</f>
        <v>23</v>
      </c>
      <c r="L152" s="13">
        <f ca="1">ROW(K152)-(ROW(F45)+MATCH(F152,OFFSET(F45,1,0,C303,1),0))+1</f>
        <v>3</v>
      </c>
      <c r="M152" s="62">
        <f>IF(D152="M",IF(C305&lt;&gt;"",IF(L152&lt;=C305,K152,0),IF(L152&gt;0,K152,0)),IF(C306&lt;&gt;"",IF(L152&lt;=C306,K152,0),IF(L152&gt;0,K152,0)))</f>
        <v>23</v>
      </c>
      <c r="N152" s="62">
        <f t="shared" si="3"/>
        <v>0</v>
      </c>
      <c r="O152" s="62">
        <f t="shared" si="4"/>
        <v>0</v>
      </c>
      <c r="P152" s="62">
        <f t="shared" si="5"/>
        <v>1</v>
      </c>
      <c r="Q152" s="12"/>
      <c r="R152" s="12"/>
      <c r="S152" s="12"/>
    </row>
    <row r="153" spans="1:19" ht="12.75" customHeight="1">
      <c r="A153" s="16" t="s">
        <v>115</v>
      </c>
      <c r="B153" s="15" t="s">
        <v>209</v>
      </c>
      <c r="C153" s="15" t="s">
        <v>113</v>
      </c>
      <c r="D153" s="14" t="s">
        <v>505</v>
      </c>
      <c r="E153" s="23">
        <v>76</v>
      </c>
      <c r="F153" s="14" t="s">
        <v>533</v>
      </c>
      <c r="G153" s="13">
        <v>242</v>
      </c>
      <c r="H153" s="13">
        <v>3</v>
      </c>
      <c r="I153" s="13">
        <v>3</v>
      </c>
      <c r="J153" s="13">
        <v>3</v>
      </c>
      <c r="K153" s="13">
        <f>VLOOKUP(J153,Points!$A$2:$B$202,2)</f>
        <v>23</v>
      </c>
      <c r="L153" s="13">
        <f ca="1">ROW(K153)-(ROW(F45)+MATCH(F153,OFFSET(F45,1,0,C303,1),0))+1</f>
        <v>4</v>
      </c>
      <c r="M153" s="62">
        <f>IF(D153="M",IF(C305&lt;&gt;"",IF(L153&lt;=C305,K153,0),IF(L153&gt;0,K153,0)),IF(C306&lt;&gt;"",IF(L153&lt;=C306,K153,0),IF(L153&gt;0,K153,0)))</f>
        <v>23</v>
      </c>
      <c r="N153" s="62">
        <f t="shared" si="3"/>
        <v>0</v>
      </c>
      <c r="O153" s="62">
        <f t="shared" si="4"/>
        <v>0</v>
      </c>
      <c r="P153" s="62">
        <f t="shared" si="5"/>
        <v>1</v>
      </c>
      <c r="Q153" s="12"/>
      <c r="R153" s="12"/>
      <c r="S153" s="12"/>
    </row>
    <row r="154" spans="1:19" ht="12.75" customHeight="1">
      <c r="A154" s="16" t="s">
        <v>115</v>
      </c>
      <c r="B154" s="15" t="s">
        <v>202</v>
      </c>
      <c r="C154" s="15" t="s">
        <v>234</v>
      </c>
      <c r="D154" s="14" t="s">
        <v>505</v>
      </c>
      <c r="E154" s="23">
        <v>66.4</v>
      </c>
      <c r="F154" s="14" t="s">
        <v>533</v>
      </c>
      <c r="G154" s="13">
        <v>227</v>
      </c>
      <c r="H154" s="13">
        <v>4</v>
      </c>
      <c r="I154" s="13">
        <v>4</v>
      </c>
      <c r="J154" s="13">
        <v>4</v>
      </c>
      <c r="K154" s="13">
        <f>VLOOKUP(J154,Points!$A$2:$B$202,2)</f>
        <v>22</v>
      </c>
      <c r="L154" s="13">
        <f ca="1">ROW(K154)-(ROW(F45)+MATCH(F154,OFFSET(F45,1,0,C303,1),0))+1</f>
        <v>5</v>
      </c>
      <c r="M154" s="62">
        <f>IF(D154="M",IF(C305&lt;&gt;"",IF(L154&lt;=C305,K154,0),IF(L154&gt;0,K154,0)),IF(C306&lt;&gt;"",IF(L154&lt;=C306,K154,0),IF(L154&gt;0,K154,0)))</f>
        <v>22</v>
      </c>
      <c r="N154" s="62">
        <f t="shared" si="3"/>
        <v>0</v>
      </c>
      <c r="O154" s="62">
        <f t="shared" si="4"/>
        <v>0</v>
      </c>
      <c r="P154" s="62">
        <f t="shared" si="5"/>
        <v>0</v>
      </c>
      <c r="Q154" s="12"/>
      <c r="R154" s="12"/>
      <c r="S154" s="12"/>
    </row>
    <row r="155" spans="1:19" ht="12.75" customHeight="1">
      <c r="A155" s="16" t="s">
        <v>115</v>
      </c>
      <c r="B155" s="15" t="s">
        <v>269</v>
      </c>
      <c r="C155" s="15" t="s">
        <v>273</v>
      </c>
      <c r="D155" s="14" t="s">
        <v>505</v>
      </c>
      <c r="E155" s="23">
        <v>80.2</v>
      </c>
      <c r="F155" s="14" t="s">
        <v>533</v>
      </c>
      <c r="G155" s="13">
        <v>265</v>
      </c>
      <c r="H155" s="13">
        <v>4</v>
      </c>
      <c r="I155" s="13">
        <v>5</v>
      </c>
      <c r="J155" s="13">
        <v>5</v>
      </c>
      <c r="K155" s="13">
        <f>VLOOKUP(J155,Points!$A$2:$B$202,2)</f>
        <v>21</v>
      </c>
      <c r="L155" s="13">
        <f ca="1">ROW(K155)-(ROW(F45)+MATCH(F155,OFFSET(F45,1,0,C303,1),0))+1</f>
        <v>6</v>
      </c>
      <c r="M155" s="62">
        <f>IF(D155="M",IF(C305&lt;&gt;"",IF(L155&lt;=C305,K155,0),IF(L155&gt;0,K155,0)),IF(C306&lt;&gt;"",IF(L155&lt;=C306,K155,0),IF(L155&gt;0,K155,0)))</f>
        <v>21</v>
      </c>
      <c r="N155" s="62">
        <f t="shared" si="3"/>
        <v>0</v>
      </c>
      <c r="O155" s="62">
        <f t="shared" si="4"/>
        <v>0</v>
      </c>
      <c r="P155" s="62">
        <f t="shared" si="5"/>
        <v>0</v>
      </c>
      <c r="Q155" s="12"/>
      <c r="R155" s="12"/>
      <c r="S155" s="12"/>
    </row>
    <row r="156" spans="1:19" ht="12.75" customHeight="1">
      <c r="A156" s="16" t="s">
        <v>83</v>
      </c>
      <c r="B156" s="15" t="s">
        <v>321</v>
      </c>
      <c r="C156" s="15" t="s">
        <v>320</v>
      </c>
      <c r="D156" s="14" t="s">
        <v>554</v>
      </c>
      <c r="E156" s="23">
        <v>38.6</v>
      </c>
      <c r="F156" s="14" t="s">
        <v>571</v>
      </c>
      <c r="G156" s="13">
        <v>96</v>
      </c>
      <c r="H156" s="13">
        <v>1</v>
      </c>
      <c r="I156" s="13">
        <v>1</v>
      </c>
      <c r="J156" s="13">
        <v>1</v>
      </c>
      <c r="K156" s="13">
        <f>VLOOKUP(J156,Points!$A$2:$B$202,2)</f>
        <v>28</v>
      </c>
      <c r="L156" s="13">
        <f ca="1">ROW(K156)-(ROW(F45)+MATCH(F156,OFFSET(F45,1,0,C303,1),0))+1</f>
        <v>1</v>
      </c>
      <c r="M156" s="62">
        <f>IF(D156="M",IF(C305&lt;&gt;"",IF(L156&lt;=C305,K156,0),IF(L156&gt;0,K156,0)),IF(C306&lt;&gt;"",IF(L156&lt;=C306,K156,0),IF(L156&gt;0,K156,0)))</f>
        <v>28</v>
      </c>
      <c r="N156" s="62">
        <f t="shared" si="3"/>
        <v>1</v>
      </c>
      <c r="O156" s="62">
        <f t="shared" si="4"/>
        <v>0</v>
      </c>
      <c r="P156" s="62">
        <f t="shared" si="5"/>
        <v>0</v>
      </c>
      <c r="Q156" s="12"/>
      <c r="R156" s="12"/>
      <c r="S156" s="12"/>
    </row>
    <row r="157" spans="1:19" ht="12.75" customHeight="1">
      <c r="A157" s="16" t="s">
        <v>83</v>
      </c>
      <c r="B157" s="15" t="s">
        <v>321</v>
      </c>
      <c r="C157" s="15" t="s">
        <v>320</v>
      </c>
      <c r="D157" s="14" t="s">
        <v>554</v>
      </c>
      <c r="E157" s="23">
        <v>38.6</v>
      </c>
      <c r="F157" s="14" t="s">
        <v>571</v>
      </c>
      <c r="G157" s="13">
        <v>96</v>
      </c>
      <c r="H157" s="13">
        <v>1</v>
      </c>
      <c r="I157" s="13">
        <v>1</v>
      </c>
      <c r="J157" s="13">
        <v>1</v>
      </c>
      <c r="K157" s="13">
        <f>VLOOKUP(J157,Points!$A$2:$B$202,2)</f>
        <v>28</v>
      </c>
      <c r="L157" s="13">
        <f ca="1">ROW(K157)-(ROW(F45)+MATCH(F157,OFFSET(F45,1,0,C303,1),0))+1</f>
        <v>2</v>
      </c>
      <c r="M157" s="62">
        <f>IF(D157="M",IF(C305&lt;&gt;"",IF(L157&lt;=C305,K157,0),IF(L157&gt;0,K157,0)),IF(C306&lt;&gt;"",IF(L157&lt;=C306,K157,0),IF(L157&gt;0,K157,0)))</f>
        <v>28</v>
      </c>
      <c r="N157" s="62">
        <f t="shared" si="3"/>
        <v>1</v>
      </c>
      <c r="O157" s="62">
        <f t="shared" si="4"/>
        <v>0</v>
      </c>
      <c r="P157" s="62">
        <f t="shared" si="5"/>
        <v>0</v>
      </c>
      <c r="Q157" s="12"/>
      <c r="R157" s="12"/>
      <c r="S157" s="12"/>
    </row>
    <row r="158" spans="1:19" ht="12.75" customHeight="1">
      <c r="A158" s="16" t="s">
        <v>83</v>
      </c>
      <c r="B158" s="15" t="s">
        <v>378</v>
      </c>
      <c r="C158" s="15" t="s">
        <v>377</v>
      </c>
      <c r="D158" s="14" t="s">
        <v>554</v>
      </c>
      <c r="E158" s="23">
        <v>53.15</v>
      </c>
      <c r="F158" s="14" t="s">
        <v>571</v>
      </c>
      <c r="G158" s="13">
        <v>158</v>
      </c>
      <c r="H158" s="13">
        <v>1</v>
      </c>
      <c r="I158" s="13">
        <v>1</v>
      </c>
      <c r="J158" s="13">
        <v>1</v>
      </c>
      <c r="K158" s="13">
        <f>VLOOKUP(J158,Points!$A$2:$B$202,2)</f>
        <v>28</v>
      </c>
      <c r="L158" s="13">
        <f ca="1">ROW(K158)-(ROW(F45)+MATCH(F158,OFFSET(F45,1,0,C303,1),0))+1</f>
        <v>3</v>
      </c>
      <c r="M158" s="62">
        <f>IF(D158="M",IF(C305&lt;&gt;"",IF(L158&lt;=C305,K158,0),IF(L158&gt;0,K158,0)),IF(C306&lt;&gt;"",IF(L158&lt;=C306,K158,0),IF(L158&gt;0,K158,0)))</f>
        <v>28</v>
      </c>
      <c r="N158" s="62">
        <f t="shared" si="3"/>
        <v>1</v>
      </c>
      <c r="O158" s="62">
        <f t="shared" si="4"/>
        <v>0</v>
      </c>
      <c r="P158" s="62">
        <f t="shared" si="5"/>
        <v>0</v>
      </c>
      <c r="Q158" s="12"/>
      <c r="R158" s="12"/>
      <c r="S158" s="12"/>
    </row>
    <row r="159" spans="1:19" ht="12.75" customHeight="1">
      <c r="A159" s="16" t="s">
        <v>83</v>
      </c>
      <c r="B159" s="15" t="s">
        <v>342</v>
      </c>
      <c r="C159" s="15" t="s">
        <v>247</v>
      </c>
      <c r="D159" s="14" t="s">
        <v>554</v>
      </c>
      <c r="E159" s="23">
        <v>56.15</v>
      </c>
      <c r="F159" s="14" t="s">
        <v>571</v>
      </c>
      <c r="G159" s="13">
        <v>139</v>
      </c>
      <c r="H159" s="13">
        <v>1</v>
      </c>
      <c r="I159" s="13">
        <v>1</v>
      </c>
      <c r="J159" s="13">
        <v>1</v>
      </c>
      <c r="K159" s="13">
        <f>VLOOKUP(J159,Points!$A$2:$B$202,2)</f>
        <v>28</v>
      </c>
      <c r="L159" s="13">
        <f ca="1">ROW(K159)-(ROW(F45)+MATCH(F159,OFFSET(F45,1,0,C303,1),0))+1</f>
        <v>4</v>
      </c>
      <c r="M159" s="62">
        <f>IF(D159="M",IF(C305&lt;&gt;"",IF(L159&lt;=C305,K159,0),IF(L159&gt;0,K159,0)),IF(C306&lt;&gt;"",IF(L159&lt;=C306,K159,0),IF(L159&gt;0,K159,0)))</f>
        <v>28</v>
      </c>
      <c r="N159" s="62">
        <f t="shared" si="3"/>
        <v>1</v>
      </c>
      <c r="O159" s="62">
        <f t="shared" si="4"/>
        <v>0</v>
      </c>
      <c r="P159" s="62">
        <f t="shared" si="5"/>
        <v>0</v>
      </c>
      <c r="Q159" s="12"/>
      <c r="R159" s="12"/>
      <c r="S159" s="12"/>
    </row>
    <row r="160" spans="1:19" ht="12.75" customHeight="1">
      <c r="A160" s="16" t="s">
        <v>83</v>
      </c>
      <c r="B160" s="15" t="s">
        <v>378</v>
      </c>
      <c r="C160" s="15" t="s">
        <v>377</v>
      </c>
      <c r="D160" s="14" t="s">
        <v>554</v>
      </c>
      <c r="E160" s="23">
        <v>53.15</v>
      </c>
      <c r="F160" s="14" t="s">
        <v>571</v>
      </c>
      <c r="G160" s="13">
        <v>158</v>
      </c>
      <c r="H160" s="13">
        <v>1</v>
      </c>
      <c r="I160" s="13">
        <v>2</v>
      </c>
      <c r="J160" s="13">
        <v>2</v>
      </c>
      <c r="K160" s="13">
        <f>VLOOKUP(J160,Points!$A$2:$B$202,2)</f>
        <v>25</v>
      </c>
      <c r="L160" s="13">
        <f ca="1">ROW(K160)-(ROW(F45)+MATCH(F160,OFFSET(F45,1,0,C303,1),0))+1</f>
        <v>5</v>
      </c>
      <c r="M160" s="62">
        <f>IF(D160="M",IF(C305&lt;&gt;"",IF(L160&lt;=C305,K160,0),IF(L160&gt;0,K160,0)),IF(C306&lt;&gt;"",IF(L160&lt;=C306,K160,0),IF(L160&gt;0,K160,0)))</f>
        <v>25</v>
      </c>
      <c r="N160" s="62">
        <f t="shared" si="3"/>
        <v>0</v>
      </c>
      <c r="O160" s="62">
        <f t="shared" si="4"/>
        <v>1</v>
      </c>
      <c r="P160" s="62">
        <f t="shared" si="5"/>
        <v>0</v>
      </c>
      <c r="Q160" s="12"/>
      <c r="R160" s="12"/>
      <c r="S160" s="12"/>
    </row>
    <row r="161" spans="1:19" ht="12.75" customHeight="1">
      <c r="A161" s="16" t="s">
        <v>83</v>
      </c>
      <c r="B161" s="15" t="s">
        <v>378</v>
      </c>
      <c r="C161" s="15" t="s">
        <v>377</v>
      </c>
      <c r="D161" s="14" t="s">
        <v>554</v>
      </c>
      <c r="E161" s="23">
        <v>53.15</v>
      </c>
      <c r="F161" s="14" t="s">
        <v>571</v>
      </c>
      <c r="G161" s="13">
        <v>158</v>
      </c>
      <c r="H161" s="13">
        <v>3</v>
      </c>
      <c r="I161" s="13">
        <v>3</v>
      </c>
      <c r="J161" s="13">
        <v>3</v>
      </c>
      <c r="K161" s="13">
        <f>VLOOKUP(J161,Points!$A$2:$B$202,2)</f>
        <v>23</v>
      </c>
      <c r="L161" s="13">
        <f ca="1">ROW(K161)-(ROW(F45)+MATCH(F161,OFFSET(F45,1,0,C303,1),0))+1</f>
        <v>6</v>
      </c>
      <c r="M161" s="62">
        <f>IF(D161="M",IF(C305&lt;&gt;"",IF(L161&lt;=C305,K161,0),IF(L161&gt;0,K161,0)),IF(C306&lt;&gt;"",IF(L161&lt;=C306,K161,0),IF(L161&gt;0,K161,0)))</f>
        <v>23</v>
      </c>
      <c r="N161" s="62">
        <f t="shared" si="3"/>
        <v>0</v>
      </c>
      <c r="O161" s="62">
        <f t="shared" si="4"/>
        <v>0</v>
      </c>
      <c r="P161" s="62">
        <f t="shared" si="5"/>
        <v>1</v>
      </c>
      <c r="Q161" s="12"/>
      <c r="R161" s="12"/>
      <c r="S161" s="12"/>
    </row>
    <row r="162" spans="1:19" ht="12.75" customHeight="1">
      <c r="A162" s="16" t="s">
        <v>83</v>
      </c>
      <c r="B162" s="15" t="s">
        <v>342</v>
      </c>
      <c r="C162" s="15" t="s">
        <v>247</v>
      </c>
      <c r="D162" s="14" t="s">
        <v>554</v>
      </c>
      <c r="E162" s="23">
        <v>56.15</v>
      </c>
      <c r="F162" s="14" t="s">
        <v>571</v>
      </c>
      <c r="G162" s="13">
        <v>139</v>
      </c>
      <c r="H162" s="13">
        <v>3</v>
      </c>
      <c r="I162" s="13">
        <v>3</v>
      </c>
      <c r="J162" s="13">
        <v>3</v>
      </c>
      <c r="K162" s="13">
        <f>VLOOKUP(J162,Points!$A$2:$B$202,2)</f>
        <v>23</v>
      </c>
      <c r="L162" s="13">
        <f ca="1">ROW(K162)-(ROW(F45)+MATCH(F162,OFFSET(F45,1,0,C303,1),0))+1</f>
        <v>7</v>
      </c>
      <c r="M162" s="62">
        <f>IF(D162="M",IF(C305&lt;&gt;"",IF(L162&lt;=C305,K162,0),IF(L162&gt;0,K162,0)),IF(C306&lt;&gt;"",IF(L162&lt;=C306,K162,0),IF(L162&gt;0,K162,0)))</f>
        <v>23</v>
      </c>
      <c r="N162" s="62">
        <f t="shared" si="3"/>
        <v>0</v>
      </c>
      <c r="O162" s="62">
        <f t="shared" si="4"/>
        <v>0</v>
      </c>
      <c r="P162" s="62">
        <f t="shared" si="5"/>
        <v>1</v>
      </c>
      <c r="Q162" s="12"/>
      <c r="R162" s="12"/>
      <c r="S162" s="12"/>
    </row>
    <row r="163" spans="1:19" ht="12.75" customHeight="1">
      <c r="A163" s="16" t="s">
        <v>83</v>
      </c>
      <c r="B163" s="15" t="s">
        <v>342</v>
      </c>
      <c r="C163" s="15" t="s">
        <v>247</v>
      </c>
      <c r="D163" s="14" t="s">
        <v>554</v>
      </c>
      <c r="E163" s="23">
        <v>56.15</v>
      </c>
      <c r="F163" s="14" t="s">
        <v>571</v>
      </c>
      <c r="G163" s="13">
        <v>139</v>
      </c>
      <c r="H163" s="13">
        <v>4</v>
      </c>
      <c r="I163" s="13">
        <v>4</v>
      </c>
      <c r="J163" s="13">
        <v>4</v>
      </c>
      <c r="K163" s="13">
        <f>VLOOKUP(J163,Points!$A$2:$B$202,2)</f>
        <v>22</v>
      </c>
      <c r="L163" s="13">
        <f ca="1">ROW(K163)-(ROW(F45)+MATCH(F163,OFFSET(F45,1,0,C303,1),0))+1</f>
        <v>8</v>
      </c>
      <c r="M163" s="62">
        <f>IF(D163="M",IF(C305&lt;&gt;"",IF(L163&lt;=C305,K163,0),IF(L163&gt;0,K163,0)),IF(C306&lt;&gt;"",IF(L163&lt;=C306,K163,0),IF(L163&gt;0,K163,0)))</f>
        <v>22</v>
      </c>
      <c r="N163" s="62">
        <f t="shared" si="3"/>
        <v>0</v>
      </c>
      <c r="O163" s="62">
        <f t="shared" si="4"/>
        <v>0</v>
      </c>
      <c r="P163" s="62">
        <f t="shared" si="5"/>
        <v>0</v>
      </c>
      <c r="Q163" s="12"/>
      <c r="R163" s="12"/>
      <c r="S163" s="12"/>
    </row>
    <row r="164" spans="1:19" ht="12.75" customHeight="1">
      <c r="A164" s="16" t="s">
        <v>83</v>
      </c>
      <c r="B164" s="15" t="s">
        <v>82</v>
      </c>
      <c r="C164" s="15" t="s">
        <v>81</v>
      </c>
      <c r="D164" s="14" t="s">
        <v>505</v>
      </c>
      <c r="E164" s="23">
        <v>68.1</v>
      </c>
      <c r="F164" s="14" t="s">
        <v>534</v>
      </c>
      <c r="G164" s="13">
        <v>184</v>
      </c>
      <c r="H164" s="13">
        <v>1</v>
      </c>
      <c r="I164" s="13">
        <v>1</v>
      </c>
      <c r="J164" s="13">
        <v>1</v>
      </c>
      <c r="K164" s="13">
        <f>VLOOKUP(J164,Points!$A$2:$B$202,2)</f>
        <v>28</v>
      </c>
      <c r="L164" s="13">
        <f ca="1">ROW(K164)-(ROW(F45)+MATCH(F164,OFFSET(F45,1,0,C303,1),0))+1</f>
        <v>1</v>
      </c>
      <c r="M164" s="62">
        <f>IF(D164="M",IF(C305&lt;&gt;"",IF(L164&lt;=C305,K164,0),IF(L164&gt;0,K164,0)),IF(C306&lt;&gt;"",IF(L164&lt;=C306,K164,0),IF(L164&gt;0,K164,0)))</f>
        <v>28</v>
      </c>
      <c r="N164" s="62">
        <f t="shared" si="3"/>
        <v>1</v>
      </c>
      <c r="O164" s="62">
        <f t="shared" si="4"/>
        <v>0</v>
      </c>
      <c r="P164" s="62">
        <f t="shared" si="5"/>
        <v>0</v>
      </c>
      <c r="Q164" s="12"/>
      <c r="R164" s="12"/>
      <c r="S164" s="12"/>
    </row>
    <row r="165" spans="1:19" ht="12.75" customHeight="1">
      <c r="A165" s="16" t="s">
        <v>83</v>
      </c>
      <c r="B165" s="15" t="s">
        <v>170</v>
      </c>
      <c r="C165" s="15" t="s">
        <v>169</v>
      </c>
      <c r="D165" s="14" t="s">
        <v>505</v>
      </c>
      <c r="E165" s="23">
        <v>96.3</v>
      </c>
      <c r="F165" s="14" t="s">
        <v>534</v>
      </c>
      <c r="G165" s="13">
        <v>282</v>
      </c>
      <c r="H165" s="13">
        <v>1</v>
      </c>
      <c r="I165" s="13">
        <v>1</v>
      </c>
      <c r="J165" s="13">
        <v>1</v>
      </c>
      <c r="K165" s="13">
        <f>VLOOKUP(J165,Points!$A$2:$B$202,2)</f>
        <v>28</v>
      </c>
      <c r="L165" s="13">
        <f ca="1">ROW(K165)-(ROW(F45)+MATCH(F165,OFFSET(F45,1,0,C303,1),0))+1</f>
        <v>2</v>
      </c>
      <c r="M165" s="62">
        <f>IF(D165="M",IF(C305&lt;&gt;"",IF(L165&lt;=C305,K165,0),IF(L165&gt;0,K165,0)),IF(C306&lt;&gt;"",IF(L165&lt;=C306,K165,0),IF(L165&gt;0,K165,0)))</f>
        <v>28</v>
      </c>
      <c r="N165" s="62">
        <f t="shared" si="3"/>
        <v>1</v>
      </c>
      <c r="O165" s="62">
        <f t="shared" si="4"/>
        <v>0</v>
      </c>
      <c r="P165" s="62">
        <f t="shared" si="5"/>
        <v>0</v>
      </c>
      <c r="Q165" s="12"/>
      <c r="R165" s="12"/>
      <c r="S165" s="12"/>
    </row>
    <row r="166" spans="1:19" ht="12.75" customHeight="1">
      <c r="A166" s="16" t="s">
        <v>83</v>
      </c>
      <c r="B166" s="15" t="s">
        <v>170</v>
      </c>
      <c r="C166" s="15" t="s">
        <v>169</v>
      </c>
      <c r="D166" s="14" t="s">
        <v>505</v>
      </c>
      <c r="E166" s="23">
        <v>96.3</v>
      </c>
      <c r="F166" s="14" t="s">
        <v>534</v>
      </c>
      <c r="G166" s="13">
        <v>282</v>
      </c>
      <c r="H166" s="13">
        <v>1</v>
      </c>
      <c r="I166" s="13">
        <v>1</v>
      </c>
      <c r="J166" s="13">
        <v>1</v>
      </c>
      <c r="K166" s="13">
        <f>VLOOKUP(J166,Points!$A$2:$B$202,2)</f>
        <v>28</v>
      </c>
      <c r="L166" s="13">
        <f ca="1">ROW(K166)-(ROW(F45)+MATCH(F166,OFFSET(F45,1,0,C303,1),0))+1</f>
        <v>3</v>
      </c>
      <c r="M166" s="62">
        <f>IF(D166="M",IF(C305&lt;&gt;"",IF(L166&lt;=C305,K166,0),IF(L166&gt;0,K166,0)),IF(C306&lt;&gt;"",IF(L166&lt;=C306,K166,0),IF(L166&gt;0,K166,0)))</f>
        <v>28</v>
      </c>
      <c r="N166" s="62">
        <f t="shared" si="3"/>
        <v>1</v>
      </c>
      <c r="O166" s="62">
        <f t="shared" si="4"/>
        <v>0</v>
      </c>
      <c r="P166" s="62">
        <f t="shared" si="5"/>
        <v>0</v>
      </c>
      <c r="Q166" s="12"/>
      <c r="R166" s="12"/>
      <c r="S166" s="12"/>
    </row>
    <row r="167" spans="1:19" ht="12.75" customHeight="1">
      <c r="A167" s="16" t="s">
        <v>83</v>
      </c>
      <c r="B167" s="15" t="s">
        <v>170</v>
      </c>
      <c r="C167" s="15" t="s">
        <v>169</v>
      </c>
      <c r="D167" s="14" t="s">
        <v>505</v>
      </c>
      <c r="E167" s="23">
        <v>96.3</v>
      </c>
      <c r="F167" s="14" t="s">
        <v>534</v>
      </c>
      <c r="G167" s="13">
        <v>282</v>
      </c>
      <c r="H167" s="13">
        <v>1</v>
      </c>
      <c r="I167" s="13">
        <v>1</v>
      </c>
      <c r="J167" s="13">
        <v>1</v>
      </c>
      <c r="K167" s="13">
        <f>VLOOKUP(J167,Points!$A$2:$B$202,2)</f>
        <v>28</v>
      </c>
      <c r="L167" s="13">
        <f ca="1">ROW(K167)-(ROW(F45)+MATCH(F167,OFFSET(F45,1,0,C303,1),0))+1</f>
        <v>4</v>
      </c>
      <c r="M167" s="62">
        <f>IF(D167="M",IF(C305&lt;&gt;"",IF(L167&lt;=C305,K167,0),IF(L167&gt;0,K167,0)),IF(C306&lt;&gt;"",IF(L167&lt;=C306,K167,0),IF(L167&gt;0,K167,0)))</f>
        <v>28</v>
      </c>
      <c r="N167" s="62">
        <f t="shared" si="3"/>
        <v>1</v>
      </c>
      <c r="O167" s="62">
        <f t="shared" si="4"/>
        <v>0</v>
      </c>
      <c r="P167" s="62">
        <f t="shared" si="5"/>
        <v>0</v>
      </c>
      <c r="Q167" s="12"/>
      <c r="R167" s="12"/>
      <c r="S167" s="12"/>
    </row>
    <row r="168" spans="1:19" ht="12.75" customHeight="1">
      <c r="A168" s="16" t="s">
        <v>83</v>
      </c>
      <c r="B168" s="15" t="s">
        <v>193</v>
      </c>
      <c r="C168" s="15" t="s">
        <v>192</v>
      </c>
      <c r="D168" s="14" t="s">
        <v>505</v>
      </c>
      <c r="E168" s="23">
        <v>66.5</v>
      </c>
      <c r="F168" s="14" t="s">
        <v>534</v>
      </c>
      <c r="G168" s="13">
        <v>232</v>
      </c>
      <c r="H168" s="13">
        <v>3</v>
      </c>
      <c r="I168" s="13">
        <v>3</v>
      </c>
      <c r="J168" s="13">
        <v>3</v>
      </c>
      <c r="K168" s="13">
        <f>VLOOKUP(J168,Points!$A$2:$B$202,2)</f>
        <v>23</v>
      </c>
      <c r="L168" s="13">
        <f ca="1">ROW(K168)-(ROW(F45)+MATCH(F168,OFFSET(F45,1,0,C303,1),0))+1</f>
        <v>5</v>
      </c>
      <c r="M168" s="62">
        <f>IF(D168="M",IF(C305&lt;&gt;"",IF(L168&lt;=C305,K168,0),IF(L168&gt;0,K168,0)),IF(C306&lt;&gt;"",IF(L168&lt;=C306,K168,0),IF(L168&gt;0,K168,0)))</f>
        <v>23</v>
      </c>
      <c r="N168" s="62">
        <f t="shared" si="3"/>
        <v>0</v>
      </c>
      <c r="O168" s="62">
        <f t="shared" si="4"/>
        <v>0</v>
      </c>
      <c r="P168" s="62">
        <f t="shared" si="5"/>
        <v>1</v>
      </c>
      <c r="Q168" s="12"/>
      <c r="R168" s="12"/>
      <c r="S168" s="12"/>
    </row>
    <row r="169" spans="1:19" ht="12.75" customHeight="1">
      <c r="A169" s="16" t="s">
        <v>83</v>
      </c>
      <c r="B169" s="15" t="s">
        <v>193</v>
      </c>
      <c r="C169" s="15" t="s">
        <v>192</v>
      </c>
      <c r="D169" s="14" t="s">
        <v>505</v>
      </c>
      <c r="E169" s="23">
        <v>66.5</v>
      </c>
      <c r="F169" s="14" t="s">
        <v>534</v>
      </c>
      <c r="G169" s="13">
        <v>232</v>
      </c>
      <c r="H169" s="13">
        <v>3</v>
      </c>
      <c r="I169" s="13">
        <v>2</v>
      </c>
      <c r="J169" s="13">
        <v>3</v>
      </c>
      <c r="K169" s="13">
        <f>VLOOKUP(J169,Points!$A$2:$B$202,2)</f>
        <v>23</v>
      </c>
      <c r="L169" s="13">
        <f ca="1">ROW(K169)-(ROW(F45)+MATCH(F169,OFFSET(F45,1,0,C303,1),0))+1</f>
        <v>6</v>
      </c>
      <c r="M169" s="62">
        <f>IF(D169="M",IF(C305&lt;&gt;"",IF(L169&lt;=C305,K169,0),IF(L169&gt;0,K169,0)),IF(C306&lt;&gt;"",IF(L169&lt;=C306,K169,0),IF(L169&gt;0,K169,0)))</f>
        <v>23</v>
      </c>
      <c r="N169" s="62">
        <f t="shared" si="3"/>
        <v>0</v>
      </c>
      <c r="O169" s="62">
        <f t="shared" si="4"/>
        <v>0</v>
      </c>
      <c r="P169" s="62">
        <f t="shared" si="5"/>
        <v>1</v>
      </c>
      <c r="Q169" s="12"/>
      <c r="R169" s="12"/>
      <c r="S169" s="12"/>
    </row>
    <row r="170" spans="1:19" ht="12.75" customHeight="1">
      <c r="A170" s="16" t="s">
        <v>338</v>
      </c>
      <c r="B170" s="15" t="s">
        <v>337</v>
      </c>
      <c r="C170" s="15" t="s">
        <v>336</v>
      </c>
      <c r="D170" s="14" t="s">
        <v>554</v>
      </c>
      <c r="E170" s="23">
        <v>54.45</v>
      </c>
      <c r="F170" s="14" t="s">
        <v>572</v>
      </c>
      <c r="G170" s="13">
        <v>107</v>
      </c>
      <c r="H170" s="13">
        <v>2</v>
      </c>
      <c r="I170" s="13">
        <v>2</v>
      </c>
      <c r="J170" s="13">
        <v>2</v>
      </c>
      <c r="K170" s="13">
        <f>VLOOKUP(J170,Points!$A$2:$B$202,2)</f>
        <v>25</v>
      </c>
      <c r="L170" s="13">
        <f ca="1">ROW(K170)-(ROW(F45)+MATCH(F170,OFFSET(F45,1,0,C303,1),0))+1</f>
        <v>1</v>
      </c>
      <c r="M170" s="62">
        <f>IF(D170="M",IF(C305&lt;&gt;"",IF(L170&lt;=C305,K170,0),IF(L170&gt;0,K170,0)),IF(C306&lt;&gt;"",IF(L170&lt;=C306,K170,0),IF(L170&gt;0,K170,0)))</f>
        <v>25</v>
      </c>
      <c r="N170" s="62">
        <f t="shared" si="3"/>
        <v>0</v>
      </c>
      <c r="O170" s="62">
        <f t="shared" si="4"/>
        <v>1</v>
      </c>
      <c r="P170" s="62">
        <f t="shared" si="5"/>
        <v>0</v>
      </c>
      <c r="Q170" s="12"/>
      <c r="R170" s="12"/>
      <c r="S170" s="12"/>
    </row>
    <row r="171" spans="1:19" ht="12.75" customHeight="1">
      <c r="A171" s="16" t="s">
        <v>191</v>
      </c>
      <c r="B171" s="15" t="s">
        <v>129</v>
      </c>
      <c r="C171" s="15" t="s">
        <v>190</v>
      </c>
      <c r="D171" s="14" t="s">
        <v>505</v>
      </c>
      <c r="E171" s="23">
        <v>64.95</v>
      </c>
      <c r="F171" s="14" t="s">
        <v>535</v>
      </c>
      <c r="G171" s="13">
        <v>243</v>
      </c>
      <c r="H171" s="13">
        <v>1</v>
      </c>
      <c r="I171" s="13">
        <v>3</v>
      </c>
      <c r="J171" s="13">
        <v>1</v>
      </c>
      <c r="K171" s="13">
        <f>VLOOKUP(J171,Points!$A$2:$B$202,2)</f>
        <v>28</v>
      </c>
      <c r="L171" s="13">
        <f ca="1">ROW(K171)-(ROW(F45)+MATCH(F171,OFFSET(F45,1,0,C303,1),0))+1</f>
        <v>1</v>
      </c>
      <c r="M171" s="62">
        <f>IF(D171="M",IF(C305&lt;&gt;"",IF(L171&lt;=C305,K171,0),IF(L171&gt;0,K171,0)),IF(C306&lt;&gt;"",IF(L171&lt;=C306,K171,0),IF(L171&gt;0,K171,0)))</f>
        <v>28</v>
      </c>
      <c r="N171" s="62">
        <f t="shared" si="3"/>
        <v>1</v>
      </c>
      <c r="O171" s="62">
        <f t="shared" si="4"/>
        <v>0</v>
      </c>
      <c r="P171" s="62">
        <f t="shared" si="5"/>
        <v>0</v>
      </c>
      <c r="Q171" s="12"/>
      <c r="R171" s="12"/>
      <c r="S171" s="12"/>
    </row>
    <row r="172" spans="1:19" ht="12.75" customHeight="1">
      <c r="A172" s="16" t="s">
        <v>250</v>
      </c>
      <c r="B172" s="15" t="s">
        <v>249</v>
      </c>
      <c r="C172" s="15" t="s">
        <v>248</v>
      </c>
      <c r="D172" s="14" t="s">
        <v>505</v>
      </c>
      <c r="E172" s="23">
        <v>71.9</v>
      </c>
      <c r="F172" s="14" t="s">
        <v>536</v>
      </c>
      <c r="G172" s="13">
        <v>258</v>
      </c>
      <c r="H172" s="13">
        <v>5</v>
      </c>
      <c r="I172" s="13">
        <v>3</v>
      </c>
      <c r="J172" s="13">
        <v>4</v>
      </c>
      <c r="K172" s="13">
        <f>VLOOKUP(J172,Points!$A$2:$B$202,2)</f>
        <v>22</v>
      </c>
      <c r="L172" s="13">
        <f ca="1">ROW(K172)-(ROW(F45)+MATCH(F172,OFFSET(F45,1,0,C303,1),0))+1</f>
        <v>1</v>
      </c>
      <c r="M172" s="62">
        <f>IF(D172="M",IF(C305&lt;&gt;"",IF(L172&lt;=C305,K172,0),IF(L172&gt;0,K172,0)),IF(C306&lt;&gt;"",IF(L172&lt;=C306,K172,0),IF(L172&gt;0,K172,0)))</f>
        <v>22</v>
      </c>
      <c r="N172" s="62">
        <f t="shared" si="3"/>
        <v>0</v>
      </c>
      <c r="O172" s="62">
        <f t="shared" si="4"/>
        <v>0</v>
      </c>
      <c r="P172" s="62">
        <f t="shared" si="5"/>
        <v>0</v>
      </c>
      <c r="Q172" s="12"/>
      <c r="R172" s="12"/>
      <c r="S172" s="12"/>
    </row>
    <row r="173" spans="1:19" ht="12.75" customHeight="1">
      <c r="A173" s="16" t="s">
        <v>250</v>
      </c>
      <c r="B173" s="15" t="s">
        <v>266</v>
      </c>
      <c r="C173" s="15" t="s">
        <v>265</v>
      </c>
      <c r="D173" s="14" t="s">
        <v>505</v>
      </c>
      <c r="E173" s="23">
        <v>72.25</v>
      </c>
      <c r="F173" s="14" t="s">
        <v>536</v>
      </c>
      <c r="G173" s="13">
        <v>0</v>
      </c>
      <c r="H173" s="13">
        <v>8</v>
      </c>
      <c r="I173" s="13">
        <v>0</v>
      </c>
      <c r="J173" s="13">
        <v>0</v>
      </c>
      <c r="K173" s="13">
        <f>VLOOKUP(J173,Points!$A$2:$B$202,2)</f>
        <v>0</v>
      </c>
      <c r="L173" s="13">
        <f ca="1">ROW(K173)-(ROW(F45)+MATCH(F173,OFFSET(F45,1,0,C303,1),0))+1</f>
        <v>2</v>
      </c>
      <c r="M173" s="62">
        <f>IF(D173="M",IF(C305&lt;&gt;"",IF(L173&lt;=C305,K173,0),IF(L173&gt;0,K173,0)),IF(C306&lt;&gt;"",IF(L173&lt;=C306,K173,0),IF(L173&gt;0,K173,0)))</f>
        <v>0</v>
      </c>
      <c r="N173" s="62">
        <f t="shared" si="3"/>
        <v>0</v>
      </c>
      <c r="O173" s="62">
        <f t="shared" si="4"/>
        <v>0</v>
      </c>
      <c r="P173" s="62">
        <f t="shared" si="5"/>
        <v>0</v>
      </c>
      <c r="Q173" s="12"/>
      <c r="R173" s="12"/>
      <c r="S173" s="12"/>
    </row>
    <row r="174" spans="1:19" ht="12.75" customHeight="1">
      <c r="A174" s="16" t="s">
        <v>77</v>
      </c>
      <c r="B174" s="15" t="s">
        <v>326</v>
      </c>
      <c r="C174" s="15" t="s">
        <v>325</v>
      </c>
      <c r="D174" s="14" t="s">
        <v>554</v>
      </c>
      <c r="E174" s="23">
        <v>44.3</v>
      </c>
      <c r="F174" s="14" t="s">
        <v>573</v>
      </c>
      <c r="G174" s="13">
        <v>94</v>
      </c>
      <c r="H174" s="13">
        <v>1</v>
      </c>
      <c r="I174" s="13">
        <v>1</v>
      </c>
      <c r="J174" s="13">
        <v>1</v>
      </c>
      <c r="K174" s="13">
        <f>VLOOKUP(J174,Points!$A$2:$B$202,2)</f>
        <v>28</v>
      </c>
      <c r="L174" s="13">
        <f ca="1">ROW(K174)-(ROW(F45)+MATCH(F174,OFFSET(F45,1,0,C303,1),0))+1</f>
        <v>1</v>
      </c>
      <c r="M174" s="62">
        <f>IF(D174="M",IF(C305&lt;&gt;"",IF(L174&lt;=C305,K174,0),IF(L174&gt;0,K174,0)),IF(C306&lt;&gt;"",IF(L174&lt;=C306,K174,0),IF(L174&gt;0,K174,0)))</f>
        <v>28</v>
      </c>
      <c r="N174" s="62">
        <f aca="true" t="shared" si="6" ref="N174:N237">COUNTIF(J174:J174,1)</f>
        <v>1</v>
      </c>
      <c r="O174" s="62">
        <f aca="true" t="shared" si="7" ref="O174:O237">COUNTIF(J174:J174,2)</f>
        <v>0</v>
      </c>
      <c r="P174" s="62">
        <f aca="true" t="shared" si="8" ref="P174:P237">COUNTIF(J174:J174,3)</f>
        <v>0</v>
      </c>
      <c r="Q174" s="12"/>
      <c r="R174" s="12"/>
      <c r="S174" s="12"/>
    </row>
    <row r="175" spans="1:19" ht="12.75" customHeight="1">
      <c r="A175" s="16" t="s">
        <v>77</v>
      </c>
      <c r="B175" s="15" t="s">
        <v>330</v>
      </c>
      <c r="C175" s="15" t="s">
        <v>329</v>
      </c>
      <c r="D175" s="14" t="s">
        <v>554</v>
      </c>
      <c r="E175" s="23">
        <v>48.4</v>
      </c>
      <c r="F175" s="14" t="s">
        <v>573</v>
      </c>
      <c r="G175" s="13">
        <v>125</v>
      </c>
      <c r="H175" s="13">
        <v>2</v>
      </c>
      <c r="I175" s="13">
        <v>2</v>
      </c>
      <c r="J175" s="13">
        <v>2</v>
      </c>
      <c r="K175" s="13">
        <f>VLOOKUP(J175,Points!$A$2:$B$202,2)</f>
        <v>25</v>
      </c>
      <c r="L175" s="13">
        <f ca="1">ROW(K175)-(ROW(F45)+MATCH(F175,OFFSET(F45,1,0,C303,1),0))+1</f>
        <v>2</v>
      </c>
      <c r="M175" s="62">
        <f>IF(D175="M",IF(C305&lt;&gt;"",IF(L175&lt;=C305,K175,0),IF(L175&gt;0,K175,0)),IF(C306&lt;&gt;"",IF(L175&lt;=C306,K175,0),IF(L175&gt;0,K175,0)))</f>
        <v>25</v>
      </c>
      <c r="N175" s="62">
        <f t="shared" si="6"/>
        <v>0</v>
      </c>
      <c r="O175" s="62">
        <f t="shared" si="7"/>
        <v>1</v>
      </c>
      <c r="P175" s="62">
        <f t="shared" si="8"/>
        <v>0</v>
      </c>
      <c r="Q175" s="12"/>
      <c r="R175" s="12"/>
      <c r="S175" s="12"/>
    </row>
    <row r="176" spans="1:19" ht="12.75" customHeight="1">
      <c r="A176" s="16" t="s">
        <v>77</v>
      </c>
      <c r="B176" s="15" t="s">
        <v>437</v>
      </c>
      <c r="C176" s="15" t="s">
        <v>436</v>
      </c>
      <c r="D176" s="14" t="s">
        <v>554</v>
      </c>
      <c r="E176" s="23">
        <v>70.55</v>
      </c>
      <c r="F176" s="14" t="s">
        <v>573</v>
      </c>
      <c r="G176" s="13">
        <v>156</v>
      </c>
      <c r="H176" s="13">
        <v>2</v>
      </c>
      <c r="I176" s="13">
        <v>2</v>
      </c>
      <c r="J176" s="13">
        <v>2</v>
      </c>
      <c r="K176" s="13">
        <f>VLOOKUP(J176,Points!$A$2:$B$202,2)</f>
        <v>25</v>
      </c>
      <c r="L176" s="13">
        <f ca="1">ROW(K176)-(ROW(F45)+MATCH(F176,OFFSET(F45,1,0,C303,1),0))+1</f>
        <v>3</v>
      </c>
      <c r="M176" s="62">
        <f>IF(D176="M",IF(C305&lt;&gt;"",IF(L176&lt;=C305,K176,0),IF(L176&gt;0,K176,0)),IF(C306&lt;&gt;"",IF(L176&lt;=C306,K176,0),IF(L176&gt;0,K176,0)))</f>
        <v>25</v>
      </c>
      <c r="N176" s="62">
        <f t="shared" si="6"/>
        <v>0</v>
      </c>
      <c r="O176" s="62">
        <f t="shared" si="7"/>
        <v>1</v>
      </c>
      <c r="P176" s="62">
        <f t="shared" si="8"/>
        <v>0</v>
      </c>
      <c r="Q176" s="12"/>
      <c r="R176" s="12"/>
      <c r="S176" s="12"/>
    </row>
    <row r="177" spans="1:19" ht="12.75" customHeight="1">
      <c r="A177" s="16" t="s">
        <v>77</v>
      </c>
      <c r="B177" s="15" t="s">
        <v>351</v>
      </c>
      <c r="C177" s="15" t="s">
        <v>350</v>
      </c>
      <c r="D177" s="14" t="s">
        <v>554</v>
      </c>
      <c r="E177" s="23">
        <v>64</v>
      </c>
      <c r="F177" s="14" t="s">
        <v>573</v>
      </c>
      <c r="G177" s="13">
        <v>119</v>
      </c>
      <c r="H177" s="13">
        <v>0</v>
      </c>
      <c r="I177" s="13">
        <v>0</v>
      </c>
      <c r="J177" s="13">
        <v>0</v>
      </c>
      <c r="K177" s="13">
        <f>VLOOKUP(J177,Points!$A$2:$B$202,2)</f>
        <v>0</v>
      </c>
      <c r="L177" s="13">
        <f ca="1">ROW(K177)-(ROW(F45)+MATCH(F177,OFFSET(F45,1,0,C303,1),0))+1</f>
        <v>4</v>
      </c>
      <c r="M177" s="62">
        <f>IF(D177="M",IF(C305&lt;&gt;"",IF(L177&lt;=C305,K177,0),IF(L177&gt;0,K177,0)),IF(C306&lt;&gt;"",IF(L177&lt;=C306,K177,0),IF(L177&gt;0,K177,0)))</f>
        <v>0</v>
      </c>
      <c r="N177" s="62">
        <f t="shared" si="6"/>
        <v>0</v>
      </c>
      <c r="O177" s="62">
        <f t="shared" si="7"/>
        <v>0</v>
      </c>
      <c r="P177" s="62">
        <f t="shared" si="8"/>
        <v>0</v>
      </c>
      <c r="Q177" s="12"/>
      <c r="R177" s="12"/>
      <c r="S177" s="12"/>
    </row>
    <row r="178" spans="1:19" ht="12.75" customHeight="1">
      <c r="A178" s="16" t="s">
        <v>77</v>
      </c>
      <c r="B178" s="15" t="s">
        <v>76</v>
      </c>
      <c r="C178" s="15" t="s">
        <v>75</v>
      </c>
      <c r="D178" s="14" t="s">
        <v>505</v>
      </c>
      <c r="E178" s="23">
        <v>61.75</v>
      </c>
      <c r="F178" s="14" t="s">
        <v>537</v>
      </c>
      <c r="G178" s="13">
        <v>135</v>
      </c>
      <c r="H178" s="13">
        <v>5</v>
      </c>
      <c r="I178" s="13">
        <v>4</v>
      </c>
      <c r="J178" s="13">
        <v>4</v>
      </c>
      <c r="K178" s="13">
        <f>VLOOKUP(J178,Points!$A$2:$B$202,2)</f>
        <v>22</v>
      </c>
      <c r="L178" s="13">
        <f ca="1">ROW(K178)-(ROW(F45)+MATCH(F178,OFFSET(F45,1,0,C303,1),0))+1</f>
        <v>1</v>
      </c>
      <c r="M178" s="62">
        <f>IF(D178="M",IF(C305&lt;&gt;"",IF(L178&lt;=C305,K178,0),IF(L178&gt;0,K178,0)),IF(C306&lt;&gt;"",IF(L178&lt;=C306,K178,0),IF(L178&gt;0,K178,0)))</f>
        <v>22</v>
      </c>
      <c r="N178" s="62">
        <f t="shared" si="6"/>
        <v>0</v>
      </c>
      <c r="O178" s="62">
        <f t="shared" si="7"/>
        <v>0</v>
      </c>
      <c r="P178" s="62">
        <f t="shared" si="8"/>
        <v>0</v>
      </c>
      <c r="Q178" s="12"/>
      <c r="R178" s="12"/>
      <c r="S178" s="12"/>
    </row>
    <row r="179" spans="1:19" ht="12.75" customHeight="1">
      <c r="A179" s="16" t="s">
        <v>77</v>
      </c>
      <c r="B179" s="15" t="s">
        <v>154</v>
      </c>
      <c r="C179" s="15" t="s">
        <v>153</v>
      </c>
      <c r="D179" s="14" t="s">
        <v>505</v>
      </c>
      <c r="E179" s="23">
        <v>79.7</v>
      </c>
      <c r="F179" s="14" t="s">
        <v>537</v>
      </c>
      <c r="G179" s="13">
        <v>0</v>
      </c>
      <c r="H179" s="13">
        <v>4</v>
      </c>
      <c r="I179" s="13">
        <v>0</v>
      </c>
      <c r="J179" s="13">
        <v>0</v>
      </c>
      <c r="K179" s="13">
        <f>VLOOKUP(J179,Points!$A$2:$B$202,2)</f>
        <v>0</v>
      </c>
      <c r="L179" s="13">
        <f ca="1">ROW(K179)-(ROW(F45)+MATCH(F179,OFFSET(F45,1,0,C303,1),0))+1</f>
        <v>2</v>
      </c>
      <c r="M179" s="62">
        <f>IF(D179="M",IF(C305&lt;&gt;"",IF(L179&lt;=C305,K179,0),IF(L179&gt;0,K179,0)),IF(C306&lt;&gt;"",IF(L179&lt;=C306,K179,0),IF(L179&gt;0,K179,0)))</f>
        <v>0</v>
      </c>
      <c r="N179" s="62">
        <f t="shared" si="6"/>
        <v>0</v>
      </c>
      <c r="O179" s="62">
        <f t="shared" si="7"/>
        <v>0</v>
      </c>
      <c r="P179" s="62">
        <f t="shared" si="8"/>
        <v>0</v>
      </c>
      <c r="Q179" s="12"/>
      <c r="R179" s="12"/>
      <c r="S179" s="12"/>
    </row>
    <row r="180" spans="1:19" ht="12.75" customHeight="1">
      <c r="A180" s="16" t="s">
        <v>77</v>
      </c>
      <c r="B180" s="15" t="s">
        <v>154</v>
      </c>
      <c r="C180" s="15" t="s">
        <v>153</v>
      </c>
      <c r="D180" s="14" t="s">
        <v>505</v>
      </c>
      <c r="E180" s="23">
        <v>79.7</v>
      </c>
      <c r="F180" s="14" t="s">
        <v>537</v>
      </c>
      <c r="G180" s="13">
        <v>0</v>
      </c>
      <c r="H180" s="13">
        <v>3</v>
      </c>
      <c r="I180" s="13">
        <v>0</v>
      </c>
      <c r="J180" s="13">
        <v>0</v>
      </c>
      <c r="K180" s="13">
        <f>VLOOKUP(J180,Points!$A$2:$B$202,2)</f>
        <v>0</v>
      </c>
      <c r="L180" s="13">
        <f ca="1">ROW(K180)-(ROW(F45)+MATCH(F180,OFFSET(F45,1,0,C303,1),0))+1</f>
        <v>3</v>
      </c>
      <c r="M180" s="62">
        <f>IF(D180="M",IF(C305&lt;&gt;"",IF(L180&lt;=C305,K180,0),IF(L180&gt;0,K180,0)),IF(C306&lt;&gt;"",IF(L180&lt;=C306,K180,0),IF(L180&gt;0,K180,0)))</f>
        <v>0</v>
      </c>
      <c r="N180" s="62">
        <f t="shared" si="6"/>
        <v>0</v>
      </c>
      <c r="O180" s="62">
        <f t="shared" si="7"/>
        <v>0</v>
      </c>
      <c r="P180" s="62">
        <f t="shared" si="8"/>
        <v>0</v>
      </c>
      <c r="Q180" s="12"/>
      <c r="R180" s="12"/>
      <c r="S180" s="12"/>
    </row>
    <row r="181" spans="1:19" ht="12.75" customHeight="1">
      <c r="A181" s="16" t="s">
        <v>54</v>
      </c>
      <c r="B181" s="15" t="s">
        <v>363</v>
      </c>
      <c r="C181" s="15" t="s">
        <v>365</v>
      </c>
      <c r="D181" s="14" t="s">
        <v>554</v>
      </c>
      <c r="E181" s="23">
        <v>74.65</v>
      </c>
      <c r="F181" s="14" t="s">
        <v>574</v>
      </c>
      <c r="G181" s="13">
        <v>123</v>
      </c>
      <c r="H181" s="13">
        <v>1</v>
      </c>
      <c r="I181" s="13">
        <v>1</v>
      </c>
      <c r="J181" s="13">
        <v>1</v>
      </c>
      <c r="K181" s="13">
        <f>VLOOKUP(J181,Points!$A$2:$B$202,2)</f>
        <v>28</v>
      </c>
      <c r="L181" s="13">
        <f ca="1">ROW(K181)-(ROW(F45)+MATCH(F181,OFFSET(F45,1,0,C303,1),0))+1</f>
        <v>1</v>
      </c>
      <c r="M181" s="62">
        <f>IF(D181="M",IF(C305&lt;&gt;"",IF(L181&lt;=C305,K181,0),IF(L181&gt;0,K181,0)),IF(C306&lt;&gt;"",IF(L181&lt;=C306,K181,0),IF(L181&gt;0,K181,0)))</f>
        <v>28</v>
      </c>
      <c r="N181" s="62">
        <f t="shared" si="6"/>
        <v>1</v>
      </c>
      <c r="O181" s="62">
        <f t="shared" si="7"/>
        <v>0</v>
      </c>
      <c r="P181" s="62">
        <f t="shared" si="8"/>
        <v>0</v>
      </c>
      <c r="Q181" s="12"/>
      <c r="R181" s="12"/>
      <c r="S181" s="12"/>
    </row>
    <row r="182" spans="1:19" ht="12.75" customHeight="1">
      <c r="A182" s="16" t="s">
        <v>54</v>
      </c>
      <c r="B182" s="15" t="s">
        <v>406</v>
      </c>
      <c r="C182" s="15" t="s">
        <v>405</v>
      </c>
      <c r="D182" s="14" t="s">
        <v>554</v>
      </c>
      <c r="E182" s="23">
        <v>69.85</v>
      </c>
      <c r="F182" s="14" t="s">
        <v>574</v>
      </c>
      <c r="G182" s="13">
        <v>140</v>
      </c>
      <c r="H182" s="13">
        <v>2</v>
      </c>
      <c r="I182" s="13">
        <v>2</v>
      </c>
      <c r="J182" s="13">
        <v>2</v>
      </c>
      <c r="K182" s="13">
        <f>VLOOKUP(J182,Points!$A$2:$B$202,2)</f>
        <v>25</v>
      </c>
      <c r="L182" s="13">
        <f ca="1">ROW(K182)-(ROW(F45)+MATCH(F182,OFFSET(F45,1,0,C303,1),0))+1</f>
        <v>2</v>
      </c>
      <c r="M182" s="62">
        <f>IF(D182="M",IF(C305&lt;&gt;"",IF(L182&lt;=C305,K182,0),IF(L182&gt;0,K182,0)),IF(C306&lt;&gt;"",IF(L182&lt;=C306,K182,0),IF(L182&gt;0,K182,0)))</f>
        <v>25</v>
      </c>
      <c r="N182" s="62">
        <f t="shared" si="6"/>
        <v>0</v>
      </c>
      <c r="O182" s="62">
        <f t="shared" si="7"/>
        <v>1</v>
      </c>
      <c r="P182" s="62">
        <f t="shared" si="8"/>
        <v>0</v>
      </c>
      <c r="Q182" s="12"/>
      <c r="R182" s="12"/>
      <c r="S182" s="12"/>
    </row>
    <row r="183" spans="1:19" ht="12.75" customHeight="1">
      <c r="A183" s="16" t="s">
        <v>54</v>
      </c>
      <c r="B183" s="15" t="s">
        <v>340</v>
      </c>
      <c r="C183" s="15" t="s">
        <v>339</v>
      </c>
      <c r="D183" s="14" t="s">
        <v>554</v>
      </c>
      <c r="E183" s="23">
        <v>52.45</v>
      </c>
      <c r="F183" s="14" t="s">
        <v>574</v>
      </c>
      <c r="G183" s="13">
        <v>88</v>
      </c>
      <c r="H183" s="13">
        <v>3</v>
      </c>
      <c r="I183" s="13">
        <v>3</v>
      </c>
      <c r="J183" s="13">
        <v>3</v>
      </c>
      <c r="K183" s="13">
        <f>VLOOKUP(J183,Points!$A$2:$B$202,2)</f>
        <v>23</v>
      </c>
      <c r="L183" s="13">
        <f ca="1">ROW(K183)-(ROW(F45)+MATCH(F183,OFFSET(F45,1,0,C303,1),0))+1</f>
        <v>3</v>
      </c>
      <c r="M183" s="62">
        <f>IF(D183="M",IF(C305&lt;&gt;"",IF(L183&lt;=C305,K183,0),IF(L183&gt;0,K183,0)),IF(C306&lt;&gt;"",IF(L183&lt;=C306,K183,0),IF(L183&gt;0,K183,0)))</f>
        <v>23</v>
      </c>
      <c r="N183" s="62">
        <f t="shared" si="6"/>
        <v>0</v>
      </c>
      <c r="O183" s="62">
        <f t="shared" si="7"/>
        <v>0</v>
      </c>
      <c r="P183" s="62">
        <f t="shared" si="8"/>
        <v>1</v>
      </c>
      <c r="Q183" s="12"/>
      <c r="R183" s="12"/>
      <c r="S183" s="12"/>
    </row>
    <row r="184" spans="1:19" ht="12.75" customHeight="1">
      <c r="A184" s="16" t="s">
        <v>54</v>
      </c>
      <c r="B184" s="15" t="s">
        <v>431</v>
      </c>
      <c r="C184" s="15" t="s">
        <v>492</v>
      </c>
      <c r="D184" s="14" t="s">
        <v>554</v>
      </c>
      <c r="E184" s="23">
        <v>74.87</v>
      </c>
      <c r="F184" s="14" t="s">
        <v>574</v>
      </c>
      <c r="G184" s="13">
        <v>127</v>
      </c>
      <c r="H184" s="13">
        <v>4</v>
      </c>
      <c r="I184" s="13">
        <v>4</v>
      </c>
      <c r="J184" s="13">
        <v>4</v>
      </c>
      <c r="K184" s="13">
        <f>VLOOKUP(J184,Points!$A$2:$B$202,2)</f>
        <v>22</v>
      </c>
      <c r="L184" s="13">
        <f ca="1">ROW(K184)-(ROW(F45)+MATCH(F184,OFFSET(F45,1,0,C303,1),0))+1</f>
        <v>4</v>
      </c>
      <c r="M184" s="62">
        <f>IF(D184="M",IF(C305&lt;&gt;"",IF(L184&lt;=C305,K184,0),IF(L184&gt;0,K184,0)),IF(C306&lt;&gt;"",IF(L184&lt;=C306,K184,0),IF(L184&gt;0,K184,0)))</f>
        <v>22</v>
      </c>
      <c r="N184" s="62">
        <f t="shared" si="6"/>
        <v>0</v>
      </c>
      <c r="O184" s="62">
        <f t="shared" si="7"/>
        <v>0</v>
      </c>
      <c r="P184" s="62">
        <f t="shared" si="8"/>
        <v>0</v>
      </c>
      <c r="Q184" s="12"/>
      <c r="R184" s="12"/>
      <c r="S184" s="12"/>
    </row>
    <row r="185" spans="1:19" ht="12.75" customHeight="1">
      <c r="A185" s="16" t="s">
        <v>54</v>
      </c>
      <c r="B185" s="15" t="s">
        <v>159</v>
      </c>
      <c r="C185" s="15" t="s">
        <v>158</v>
      </c>
      <c r="D185" s="14" t="s">
        <v>505</v>
      </c>
      <c r="E185" s="23">
        <v>83.4</v>
      </c>
      <c r="F185" s="14" t="s">
        <v>538</v>
      </c>
      <c r="G185" s="13">
        <v>241</v>
      </c>
      <c r="H185" s="13">
        <v>2</v>
      </c>
      <c r="I185" s="13">
        <v>2</v>
      </c>
      <c r="J185" s="13">
        <v>2</v>
      </c>
      <c r="K185" s="13">
        <f>VLOOKUP(J185,Points!$A$2:$B$202,2)</f>
        <v>25</v>
      </c>
      <c r="L185" s="13">
        <f ca="1">ROW(K185)-(ROW(F45)+MATCH(F185,OFFSET(F45,1,0,C303,1),0))+1</f>
        <v>1</v>
      </c>
      <c r="M185" s="62">
        <f>IF(D185="M",IF(C305&lt;&gt;"",IF(L185&lt;=C305,K185,0),IF(L185&gt;0,K185,0)),IF(C306&lt;&gt;"",IF(L185&lt;=C306,K185,0),IF(L185&gt;0,K185,0)))</f>
        <v>25</v>
      </c>
      <c r="N185" s="62">
        <f t="shared" si="6"/>
        <v>0</v>
      </c>
      <c r="O185" s="62">
        <f t="shared" si="7"/>
        <v>1</v>
      </c>
      <c r="P185" s="62">
        <f t="shared" si="8"/>
        <v>0</v>
      </c>
      <c r="Q185" s="12"/>
      <c r="R185" s="12"/>
      <c r="S185" s="12"/>
    </row>
    <row r="186" spans="1:19" ht="12.75" customHeight="1">
      <c r="A186" s="16" t="s">
        <v>54</v>
      </c>
      <c r="B186" s="15" t="s">
        <v>150</v>
      </c>
      <c r="C186" s="15" t="s">
        <v>149</v>
      </c>
      <c r="D186" s="14" t="s">
        <v>505</v>
      </c>
      <c r="E186" s="23">
        <v>80.15</v>
      </c>
      <c r="F186" s="14" t="s">
        <v>538</v>
      </c>
      <c r="G186" s="13">
        <v>230</v>
      </c>
      <c r="H186" s="13">
        <v>2</v>
      </c>
      <c r="I186" s="13">
        <v>2</v>
      </c>
      <c r="J186" s="13">
        <v>2</v>
      </c>
      <c r="K186" s="13">
        <f>VLOOKUP(J186,Points!$A$2:$B$202,2)</f>
        <v>25</v>
      </c>
      <c r="L186" s="13">
        <f ca="1">ROW(K186)-(ROW(F45)+MATCH(F186,OFFSET(F45,1,0,C303,1),0))+1</f>
        <v>2</v>
      </c>
      <c r="M186" s="62">
        <f>IF(D186="M",IF(C305&lt;&gt;"",IF(L186&lt;=C305,K186,0),IF(L186&gt;0,K186,0)),IF(C306&lt;&gt;"",IF(L186&lt;=C306,K186,0),IF(L186&gt;0,K186,0)))</f>
        <v>25</v>
      </c>
      <c r="N186" s="62">
        <f t="shared" si="6"/>
        <v>0</v>
      </c>
      <c r="O186" s="62">
        <f t="shared" si="7"/>
        <v>1</v>
      </c>
      <c r="P186" s="62">
        <f t="shared" si="8"/>
        <v>0</v>
      </c>
      <c r="Q186" s="12"/>
      <c r="R186" s="12"/>
      <c r="S186" s="12"/>
    </row>
    <row r="187" spans="1:19" ht="12.75" customHeight="1">
      <c r="A187" s="16" t="s">
        <v>54</v>
      </c>
      <c r="B187" s="15" t="s">
        <v>53</v>
      </c>
      <c r="C187" s="15" t="s">
        <v>52</v>
      </c>
      <c r="D187" s="14" t="s">
        <v>505</v>
      </c>
      <c r="E187" s="23">
        <v>58.5</v>
      </c>
      <c r="F187" s="14" t="s">
        <v>538</v>
      </c>
      <c r="G187" s="13">
        <v>139</v>
      </c>
      <c r="H187" s="13">
        <v>4</v>
      </c>
      <c r="I187" s="13">
        <v>5</v>
      </c>
      <c r="J187" s="13">
        <v>4</v>
      </c>
      <c r="K187" s="13">
        <f>VLOOKUP(J187,Points!$A$2:$B$202,2)</f>
        <v>22</v>
      </c>
      <c r="L187" s="13">
        <f ca="1">ROW(K187)-(ROW(F45)+MATCH(F187,OFFSET(F45,1,0,C303,1),0))+1</f>
        <v>3</v>
      </c>
      <c r="M187" s="62">
        <f>IF(D187="M",IF(C305&lt;&gt;"",IF(L187&lt;=C305,K187,0),IF(L187&gt;0,K187,0)),IF(C306&lt;&gt;"",IF(L187&lt;=C306,K187,0),IF(L187&gt;0,K187,0)))</f>
        <v>22</v>
      </c>
      <c r="N187" s="62">
        <f t="shared" si="6"/>
        <v>0</v>
      </c>
      <c r="O187" s="62">
        <f t="shared" si="7"/>
        <v>0</v>
      </c>
      <c r="P187" s="62">
        <f t="shared" si="8"/>
        <v>0</v>
      </c>
      <c r="Q187" s="12"/>
      <c r="R187" s="12"/>
      <c r="S187" s="12"/>
    </row>
    <row r="188" spans="1:19" ht="12.75" customHeight="1">
      <c r="A188" s="16" t="s">
        <v>54</v>
      </c>
      <c r="B188" s="15" t="s">
        <v>56</v>
      </c>
      <c r="C188" s="15" t="s">
        <v>55</v>
      </c>
      <c r="D188" s="14" t="s">
        <v>505</v>
      </c>
      <c r="E188" s="23">
        <v>59.3</v>
      </c>
      <c r="F188" s="14" t="s">
        <v>538</v>
      </c>
      <c r="G188" s="13">
        <v>131</v>
      </c>
      <c r="H188" s="13">
        <v>5</v>
      </c>
      <c r="I188" s="13">
        <v>8</v>
      </c>
      <c r="J188" s="13">
        <v>5</v>
      </c>
      <c r="K188" s="13">
        <f>VLOOKUP(J188,Points!$A$2:$B$202,2)</f>
        <v>21</v>
      </c>
      <c r="L188" s="13">
        <f ca="1">ROW(K188)-(ROW(F45)+MATCH(F188,OFFSET(F45,1,0,C303,1),0))+1</f>
        <v>4</v>
      </c>
      <c r="M188" s="62">
        <f>IF(D188="M",IF(C305&lt;&gt;"",IF(L188&lt;=C305,K188,0),IF(L188&gt;0,K188,0)),IF(C306&lt;&gt;"",IF(L188&lt;=C306,K188,0),IF(L188&gt;0,K188,0)))</f>
        <v>21</v>
      </c>
      <c r="N188" s="62">
        <f t="shared" si="6"/>
        <v>0</v>
      </c>
      <c r="O188" s="62">
        <f t="shared" si="7"/>
        <v>0</v>
      </c>
      <c r="P188" s="62">
        <f t="shared" si="8"/>
        <v>0</v>
      </c>
      <c r="Q188" s="12"/>
      <c r="R188" s="12"/>
      <c r="S188" s="12"/>
    </row>
    <row r="189" spans="1:19" ht="12.75" customHeight="1">
      <c r="A189" s="16" t="s">
        <v>54</v>
      </c>
      <c r="B189" s="15" t="s">
        <v>240</v>
      </c>
      <c r="C189" s="15" t="s">
        <v>239</v>
      </c>
      <c r="D189" s="14" t="s">
        <v>505</v>
      </c>
      <c r="E189" s="23">
        <v>66.25</v>
      </c>
      <c r="F189" s="14" t="s">
        <v>538</v>
      </c>
      <c r="G189" s="13">
        <v>206</v>
      </c>
      <c r="H189" s="13">
        <v>7</v>
      </c>
      <c r="I189" s="13">
        <v>6</v>
      </c>
      <c r="J189" s="13">
        <v>7</v>
      </c>
      <c r="K189" s="13">
        <f>VLOOKUP(J189,Points!$A$2:$B$202,2)</f>
        <v>19</v>
      </c>
      <c r="L189" s="13">
        <f ca="1">ROW(K189)-(ROW(F45)+MATCH(F189,OFFSET(F45,1,0,C303,1),0))+1</f>
        <v>5</v>
      </c>
      <c r="M189" s="62">
        <f>IF(D189="M",IF(C305&lt;&gt;"",IF(L189&lt;=C305,K189,0),IF(L189&gt;0,K189,0)),IF(C306&lt;&gt;"",IF(L189&lt;=C306,K189,0),IF(L189&gt;0,K189,0)))</f>
        <v>19</v>
      </c>
      <c r="N189" s="62">
        <f t="shared" si="6"/>
        <v>0</v>
      </c>
      <c r="O189" s="62">
        <f t="shared" si="7"/>
        <v>0</v>
      </c>
      <c r="P189" s="62">
        <f t="shared" si="8"/>
        <v>0</v>
      </c>
      <c r="Q189" s="12"/>
      <c r="R189" s="12"/>
      <c r="S189" s="12"/>
    </row>
    <row r="190" spans="1:19" ht="12.75" customHeight="1">
      <c r="A190" s="16" t="s">
        <v>54</v>
      </c>
      <c r="B190" s="15" t="s">
        <v>301</v>
      </c>
      <c r="C190" s="15" t="s">
        <v>300</v>
      </c>
      <c r="D190" s="14" t="s">
        <v>505</v>
      </c>
      <c r="E190" s="23">
        <v>95.8</v>
      </c>
      <c r="F190" s="14" t="s">
        <v>538</v>
      </c>
      <c r="G190" s="13">
        <v>0</v>
      </c>
      <c r="H190" s="13">
        <v>0</v>
      </c>
      <c r="I190" s="13">
        <v>0</v>
      </c>
      <c r="J190" s="13">
        <v>0</v>
      </c>
      <c r="K190" s="13">
        <f>VLOOKUP(J190,Points!$A$2:$B$202,2)</f>
        <v>0</v>
      </c>
      <c r="L190" s="13">
        <f ca="1">ROW(K190)-(ROW(F45)+MATCH(F190,OFFSET(F45,1,0,C303,1),0))+1</f>
        <v>6</v>
      </c>
      <c r="M190" s="62">
        <f>IF(D190="M",IF(C305&lt;&gt;"",IF(L190&lt;=C305,K190,0),IF(L190&gt;0,K190,0)),IF(C306&lt;&gt;"",IF(L190&lt;=C306,K190,0),IF(L190&gt;0,K190,0)))</f>
        <v>0</v>
      </c>
      <c r="N190" s="62">
        <f t="shared" si="6"/>
        <v>0</v>
      </c>
      <c r="O190" s="62">
        <f t="shared" si="7"/>
        <v>0</v>
      </c>
      <c r="P190" s="62">
        <f t="shared" si="8"/>
        <v>0</v>
      </c>
      <c r="Q190" s="12"/>
      <c r="R190" s="12"/>
      <c r="S190" s="12"/>
    </row>
    <row r="191" spans="1:19" ht="12.75" customHeight="1">
      <c r="A191" s="16" t="s">
        <v>89</v>
      </c>
      <c r="B191" s="15" t="s">
        <v>88</v>
      </c>
      <c r="C191" s="15" t="s">
        <v>87</v>
      </c>
      <c r="D191" s="14" t="s">
        <v>505</v>
      </c>
      <c r="E191" s="23">
        <v>70.25</v>
      </c>
      <c r="F191" s="14" t="s">
        <v>539</v>
      </c>
      <c r="G191" s="13">
        <v>165</v>
      </c>
      <c r="H191" s="13">
        <v>3</v>
      </c>
      <c r="I191" s="13">
        <v>3</v>
      </c>
      <c r="J191" s="13">
        <v>3</v>
      </c>
      <c r="K191" s="13">
        <f>VLOOKUP(J191,Points!$A$2:$B$202,2)</f>
        <v>23</v>
      </c>
      <c r="L191" s="13">
        <f ca="1">ROW(K191)-(ROW(F45)+MATCH(F191,OFFSET(F45,1,0,C303,1),0))+1</f>
        <v>1</v>
      </c>
      <c r="M191" s="62">
        <f>IF(D191="M",IF(C305&lt;&gt;"",IF(L191&lt;=C305,K191,0),IF(L191&gt;0,K191,0)),IF(C306&lt;&gt;"",IF(L191&lt;=C306,K191,0),IF(L191&gt;0,K191,0)))</f>
        <v>23</v>
      </c>
      <c r="N191" s="62">
        <f t="shared" si="6"/>
        <v>0</v>
      </c>
      <c r="O191" s="62">
        <f t="shared" si="7"/>
        <v>0</v>
      </c>
      <c r="P191" s="62">
        <f t="shared" si="8"/>
        <v>1</v>
      </c>
      <c r="Q191" s="12"/>
      <c r="R191" s="12"/>
      <c r="S191" s="12"/>
    </row>
    <row r="192" spans="1:19" ht="12.75" customHeight="1">
      <c r="A192" s="16" t="s">
        <v>86</v>
      </c>
      <c r="B192" s="15" t="s">
        <v>85</v>
      </c>
      <c r="C192" s="15" t="s">
        <v>84</v>
      </c>
      <c r="D192" s="14" t="s">
        <v>505</v>
      </c>
      <c r="E192" s="23">
        <v>72.3</v>
      </c>
      <c r="F192" s="14" t="s">
        <v>540</v>
      </c>
      <c r="G192" s="13">
        <v>171</v>
      </c>
      <c r="H192" s="13">
        <v>2</v>
      </c>
      <c r="I192" s="13">
        <v>2</v>
      </c>
      <c r="J192" s="13">
        <v>2</v>
      </c>
      <c r="K192" s="13">
        <f>VLOOKUP(J192,Points!$A$2:$B$202,2)</f>
        <v>25</v>
      </c>
      <c r="L192" s="13">
        <f ca="1">ROW(K192)-(ROW(F45)+MATCH(F192,OFFSET(F45,1,0,C303,1),0))+1</f>
        <v>1</v>
      </c>
      <c r="M192" s="62">
        <f>IF(D192="M",IF(C305&lt;&gt;"",IF(L192&lt;=C305,K192,0),IF(L192&gt;0,K192,0)),IF(C306&lt;&gt;"",IF(L192&lt;=C306,K192,0),IF(L192&gt;0,K192,0)))</f>
        <v>25</v>
      </c>
      <c r="N192" s="62">
        <f t="shared" si="6"/>
        <v>0</v>
      </c>
      <c r="O192" s="62">
        <f t="shared" si="7"/>
        <v>1</v>
      </c>
      <c r="P192" s="62">
        <f t="shared" si="8"/>
        <v>0</v>
      </c>
      <c r="Q192" s="12"/>
      <c r="R192" s="12"/>
      <c r="S192" s="12"/>
    </row>
    <row r="193" spans="1:19" ht="12.75" customHeight="1">
      <c r="A193" s="16" t="s">
        <v>86</v>
      </c>
      <c r="B193" s="15" t="s">
        <v>199</v>
      </c>
      <c r="C193" s="15" t="s">
        <v>198</v>
      </c>
      <c r="D193" s="14" t="s">
        <v>505</v>
      </c>
      <c r="E193" s="23">
        <v>72.65</v>
      </c>
      <c r="F193" s="14" t="s">
        <v>540</v>
      </c>
      <c r="G193" s="13">
        <v>223</v>
      </c>
      <c r="H193" s="13">
        <v>3</v>
      </c>
      <c r="I193" s="13">
        <v>3</v>
      </c>
      <c r="J193" s="13">
        <v>2</v>
      </c>
      <c r="K193" s="13">
        <f>VLOOKUP(J193,Points!$A$2:$B$202,2)</f>
        <v>25</v>
      </c>
      <c r="L193" s="13">
        <f ca="1">ROW(K193)-(ROW(F45)+MATCH(F193,OFFSET(F45,1,0,C303,1),0))+1</f>
        <v>2</v>
      </c>
      <c r="M193" s="62">
        <f>IF(D193="M",IF(C305&lt;&gt;"",IF(L193&lt;=C305,K193,0),IF(L193&gt;0,K193,0)),IF(C306&lt;&gt;"",IF(L193&lt;=C306,K193,0),IF(L193&gt;0,K193,0)))</f>
        <v>25</v>
      </c>
      <c r="N193" s="62">
        <f t="shared" si="6"/>
        <v>0</v>
      </c>
      <c r="O193" s="62">
        <f t="shared" si="7"/>
        <v>1</v>
      </c>
      <c r="P193" s="62">
        <f t="shared" si="8"/>
        <v>0</v>
      </c>
      <c r="Q193" s="12"/>
      <c r="R193" s="12"/>
      <c r="S193" s="12"/>
    </row>
    <row r="194" spans="1:19" ht="12.75" customHeight="1">
      <c r="A194" s="16" t="s">
        <v>86</v>
      </c>
      <c r="B194" s="15" t="s">
        <v>127</v>
      </c>
      <c r="C194" s="15" t="s">
        <v>126</v>
      </c>
      <c r="D194" s="14" t="s">
        <v>505</v>
      </c>
      <c r="E194" s="23">
        <v>58.45</v>
      </c>
      <c r="F194" s="14" t="s">
        <v>540</v>
      </c>
      <c r="G194" s="13">
        <v>151</v>
      </c>
      <c r="H194" s="13">
        <v>0</v>
      </c>
      <c r="I194" s="13">
        <v>0</v>
      </c>
      <c r="J194" s="13">
        <v>0</v>
      </c>
      <c r="K194" s="13">
        <f>VLOOKUP(J194,Points!$A$2:$B$202,2)</f>
        <v>0</v>
      </c>
      <c r="L194" s="13">
        <f ca="1">ROW(K194)-(ROW(F45)+MATCH(F194,OFFSET(F45,1,0,C303,1),0))+1</f>
        <v>3</v>
      </c>
      <c r="M194" s="62">
        <f>IF(D194="M",IF(C305&lt;&gt;"",IF(L194&lt;=C305,K194,0),IF(L194&gt;0,K194,0)),IF(C306&lt;&gt;"",IF(L194&lt;=C306,K194,0),IF(L194&gt;0,K194,0)))</f>
        <v>0</v>
      </c>
      <c r="N194" s="62">
        <f t="shared" si="6"/>
        <v>0</v>
      </c>
      <c r="O194" s="62">
        <f t="shared" si="7"/>
        <v>0</v>
      </c>
      <c r="P194" s="62">
        <f t="shared" si="8"/>
        <v>0</v>
      </c>
      <c r="Q194" s="12"/>
      <c r="R194" s="12"/>
      <c r="S194" s="12"/>
    </row>
    <row r="195" spans="1:19" ht="12.75" customHeight="1">
      <c r="A195" s="16" t="s">
        <v>140</v>
      </c>
      <c r="B195" s="15" t="s">
        <v>328</v>
      </c>
      <c r="C195" s="15" t="s">
        <v>138</v>
      </c>
      <c r="D195" s="14" t="s">
        <v>554</v>
      </c>
      <c r="E195" s="23">
        <v>48.45</v>
      </c>
      <c r="F195" s="14" t="s">
        <v>575</v>
      </c>
      <c r="G195" s="13">
        <v>148</v>
      </c>
      <c r="H195" s="13">
        <v>1</v>
      </c>
      <c r="I195" s="13">
        <v>1</v>
      </c>
      <c r="J195" s="13">
        <v>1</v>
      </c>
      <c r="K195" s="13">
        <f>VLOOKUP(J195,Points!$A$2:$B$202,2)</f>
        <v>28</v>
      </c>
      <c r="L195" s="13">
        <f ca="1">ROW(K195)-(ROW(F45)+MATCH(F195,OFFSET(F45,1,0,C303,1),0))+1</f>
        <v>1</v>
      </c>
      <c r="M195" s="62">
        <f>IF(D195="M",IF(C305&lt;&gt;"",IF(L195&lt;=C305,K195,0),IF(L195&gt;0,K195,0)),IF(C306&lt;&gt;"",IF(L195&lt;=C306,K195,0),IF(L195&gt;0,K195,0)))</f>
        <v>28</v>
      </c>
      <c r="N195" s="62">
        <f t="shared" si="6"/>
        <v>1</v>
      </c>
      <c r="O195" s="62">
        <f t="shared" si="7"/>
        <v>0</v>
      </c>
      <c r="P195" s="62">
        <f t="shared" si="8"/>
        <v>0</v>
      </c>
      <c r="Q195" s="12"/>
      <c r="R195" s="12"/>
      <c r="S195" s="12"/>
    </row>
    <row r="196" spans="1:19" ht="12.75" customHeight="1">
      <c r="A196" s="16" t="s">
        <v>140</v>
      </c>
      <c r="B196" s="15" t="s">
        <v>328</v>
      </c>
      <c r="C196" s="15" t="s">
        <v>138</v>
      </c>
      <c r="D196" s="14" t="s">
        <v>554</v>
      </c>
      <c r="E196" s="23">
        <v>48.45</v>
      </c>
      <c r="F196" s="14" t="s">
        <v>575</v>
      </c>
      <c r="G196" s="13">
        <v>148</v>
      </c>
      <c r="H196" s="13">
        <v>1</v>
      </c>
      <c r="I196" s="13">
        <v>1</v>
      </c>
      <c r="J196" s="13">
        <v>1</v>
      </c>
      <c r="K196" s="13">
        <f>VLOOKUP(J196,Points!$A$2:$B$202,2)</f>
        <v>28</v>
      </c>
      <c r="L196" s="13">
        <f ca="1">ROW(K196)-(ROW(F45)+MATCH(F196,OFFSET(F45,1,0,C303,1),0))+1</f>
        <v>2</v>
      </c>
      <c r="M196" s="62">
        <f>IF(D196="M",IF(C305&lt;&gt;"",IF(L196&lt;=C305,K196,0),IF(L196&gt;0,K196,0)),IF(C306&lt;&gt;"",IF(L196&lt;=C306,K196,0),IF(L196&gt;0,K196,0)))</f>
        <v>28</v>
      </c>
      <c r="N196" s="62">
        <f t="shared" si="6"/>
        <v>1</v>
      </c>
      <c r="O196" s="62">
        <f t="shared" si="7"/>
        <v>0</v>
      </c>
      <c r="P196" s="62">
        <f t="shared" si="8"/>
        <v>0</v>
      </c>
      <c r="Q196" s="12"/>
      <c r="R196" s="12"/>
      <c r="S196" s="12"/>
    </row>
    <row r="197" spans="1:19" ht="12.75" customHeight="1">
      <c r="A197" s="16" t="s">
        <v>140</v>
      </c>
      <c r="B197" s="15" t="s">
        <v>328</v>
      </c>
      <c r="C197" s="15" t="s">
        <v>138</v>
      </c>
      <c r="D197" s="14" t="s">
        <v>554</v>
      </c>
      <c r="E197" s="23">
        <v>48.45</v>
      </c>
      <c r="F197" s="14" t="s">
        <v>575</v>
      </c>
      <c r="G197" s="13">
        <v>148</v>
      </c>
      <c r="H197" s="13">
        <v>1</v>
      </c>
      <c r="I197" s="13">
        <v>1</v>
      </c>
      <c r="J197" s="13">
        <v>1</v>
      </c>
      <c r="K197" s="13">
        <f>VLOOKUP(J197,Points!$A$2:$B$202,2)</f>
        <v>28</v>
      </c>
      <c r="L197" s="13">
        <f ca="1">ROW(K197)-(ROW(F45)+MATCH(F197,OFFSET(F45,1,0,C303,1),0))+1</f>
        <v>3</v>
      </c>
      <c r="M197" s="62">
        <f>IF(D197="M",IF(C305&lt;&gt;"",IF(L197&lt;=C305,K197,0),IF(L197&gt;0,K197,0)),IF(C306&lt;&gt;"",IF(L197&lt;=C306,K197,0),IF(L197&gt;0,K197,0)))</f>
        <v>28</v>
      </c>
      <c r="N197" s="62">
        <f t="shared" si="6"/>
        <v>1</v>
      </c>
      <c r="O197" s="62">
        <f t="shared" si="7"/>
        <v>0</v>
      </c>
      <c r="P197" s="62">
        <f t="shared" si="8"/>
        <v>0</v>
      </c>
      <c r="Q197" s="12"/>
      <c r="R197" s="12"/>
      <c r="S197" s="12"/>
    </row>
    <row r="198" spans="1:19" ht="12.75" customHeight="1">
      <c r="A198" s="16" t="s">
        <v>140</v>
      </c>
      <c r="B198" s="15" t="s">
        <v>335</v>
      </c>
      <c r="C198" s="15" t="s">
        <v>334</v>
      </c>
      <c r="D198" s="14" t="s">
        <v>554</v>
      </c>
      <c r="E198" s="23">
        <v>51.4</v>
      </c>
      <c r="F198" s="14" t="s">
        <v>575</v>
      </c>
      <c r="G198" s="13">
        <v>142</v>
      </c>
      <c r="H198" s="13">
        <v>1</v>
      </c>
      <c r="I198" s="13">
        <v>1</v>
      </c>
      <c r="J198" s="13">
        <v>1</v>
      </c>
      <c r="K198" s="13">
        <f>VLOOKUP(J198,Points!$A$2:$B$202,2)</f>
        <v>28</v>
      </c>
      <c r="L198" s="13">
        <f ca="1">ROW(K198)-(ROW(F45)+MATCH(F198,OFFSET(F45,1,0,C303,1),0))+1</f>
        <v>4</v>
      </c>
      <c r="M198" s="62">
        <f>IF(D198="M",IF(C305&lt;&gt;"",IF(L198&lt;=C305,K198,0),IF(L198&gt;0,K198,0)),IF(C306&lt;&gt;"",IF(L198&lt;=C306,K198,0),IF(L198&gt;0,K198,0)))</f>
        <v>28</v>
      </c>
      <c r="N198" s="62">
        <f t="shared" si="6"/>
        <v>1</v>
      </c>
      <c r="O198" s="62">
        <f t="shared" si="7"/>
        <v>0</v>
      </c>
      <c r="P198" s="62">
        <f t="shared" si="8"/>
        <v>0</v>
      </c>
      <c r="Q198" s="12"/>
      <c r="R198" s="12"/>
      <c r="S198" s="12"/>
    </row>
    <row r="199" spans="1:19" ht="12.75" customHeight="1">
      <c r="A199" s="16" t="s">
        <v>140</v>
      </c>
      <c r="B199" s="15" t="s">
        <v>487</v>
      </c>
      <c r="C199" s="15" t="s">
        <v>486</v>
      </c>
      <c r="D199" s="14" t="s">
        <v>554</v>
      </c>
      <c r="E199" s="23">
        <v>73.2</v>
      </c>
      <c r="F199" s="14" t="s">
        <v>575</v>
      </c>
      <c r="G199" s="13">
        <v>184</v>
      </c>
      <c r="H199" s="13">
        <v>1</v>
      </c>
      <c r="I199" s="13">
        <v>1</v>
      </c>
      <c r="J199" s="13">
        <v>1</v>
      </c>
      <c r="K199" s="13">
        <f>VLOOKUP(J199,Points!$A$2:$B$202,2)</f>
        <v>28</v>
      </c>
      <c r="L199" s="13">
        <f ca="1">ROW(K199)-(ROW(F45)+MATCH(F199,OFFSET(F45,1,0,C303,1),0))+1</f>
        <v>5</v>
      </c>
      <c r="M199" s="62">
        <f>IF(D199="M",IF(C305&lt;&gt;"",IF(L199&lt;=C305,K199,0),IF(L199&gt;0,K199,0)),IF(C306&lt;&gt;"",IF(L199&lt;=C306,K199,0),IF(L199&gt;0,K199,0)))</f>
        <v>28</v>
      </c>
      <c r="N199" s="62">
        <f t="shared" si="6"/>
        <v>1</v>
      </c>
      <c r="O199" s="62">
        <f t="shared" si="7"/>
        <v>0</v>
      </c>
      <c r="P199" s="62">
        <f t="shared" si="8"/>
        <v>0</v>
      </c>
      <c r="Q199" s="12"/>
      <c r="R199" s="12"/>
      <c r="S199" s="12"/>
    </row>
    <row r="200" spans="1:19" ht="12.75" customHeight="1">
      <c r="A200" s="16" t="s">
        <v>140</v>
      </c>
      <c r="B200" s="15" t="s">
        <v>335</v>
      </c>
      <c r="C200" s="15" t="s">
        <v>334</v>
      </c>
      <c r="D200" s="14" t="s">
        <v>554</v>
      </c>
      <c r="E200" s="23">
        <v>51.4</v>
      </c>
      <c r="F200" s="14" t="s">
        <v>575</v>
      </c>
      <c r="G200" s="13">
        <v>142</v>
      </c>
      <c r="H200" s="13">
        <v>3</v>
      </c>
      <c r="I200" s="13">
        <v>3</v>
      </c>
      <c r="J200" s="13">
        <v>3</v>
      </c>
      <c r="K200" s="13">
        <f>VLOOKUP(J200,Points!$A$2:$B$202,2)</f>
        <v>23</v>
      </c>
      <c r="L200" s="13">
        <f ca="1">ROW(K200)-(ROW(F45)+MATCH(F200,OFFSET(F45,1,0,C303,1),0))+1</f>
        <v>6</v>
      </c>
      <c r="M200" s="62">
        <f>IF(D200="M",IF(C305&lt;&gt;"",IF(L200&lt;=C305,K200,0),IF(L200&gt;0,K200,0)),IF(C306&lt;&gt;"",IF(L200&lt;=C306,K200,0),IF(L200&gt;0,K200,0)))</f>
        <v>23</v>
      </c>
      <c r="N200" s="62">
        <f t="shared" si="6"/>
        <v>0</v>
      </c>
      <c r="O200" s="62">
        <f t="shared" si="7"/>
        <v>0</v>
      </c>
      <c r="P200" s="62">
        <f t="shared" si="8"/>
        <v>1</v>
      </c>
      <c r="Q200" s="12"/>
      <c r="R200" s="12"/>
      <c r="S200" s="12"/>
    </row>
    <row r="201" spans="1:19" ht="12.75" customHeight="1">
      <c r="A201" s="16" t="s">
        <v>140</v>
      </c>
      <c r="B201" s="15" t="s">
        <v>335</v>
      </c>
      <c r="C201" s="15" t="s">
        <v>334</v>
      </c>
      <c r="D201" s="14" t="s">
        <v>554</v>
      </c>
      <c r="E201" s="23">
        <v>51.4</v>
      </c>
      <c r="F201" s="14" t="s">
        <v>575</v>
      </c>
      <c r="G201" s="13">
        <v>142</v>
      </c>
      <c r="H201" s="13">
        <v>5</v>
      </c>
      <c r="I201" s="13">
        <v>5</v>
      </c>
      <c r="J201" s="13">
        <v>5</v>
      </c>
      <c r="K201" s="13">
        <f>VLOOKUP(J201,Points!$A$2:$B$202,2)</f>
        <v>21</v>
      </c>
      <c r="L201" s="13">
        <f ca="1">ROW(K201)-(ROW(F45)+MATCH(F201,OFFSET(F45,1,0,C303,1),0))+1</f>
        <v>7</v>
      </c>
      <c r="M201" s="62">
        <f>IF(D201="M",IF(C305&lt;&gt;"",IF(L201&lt;=C305,K201,0),IF(L201&gt;0,K201,0)),IF(C306&lt;&gt;"",IF(L201&lt;=C306,K201,0),IF(L201&gt;0,K201,0)))</f>
        <v>21</v>
      </c>
      <c r="N201" s="62">
        <f t="shared" si="6"/>
        <v>0</v>
      </c>
      <c r="O201" s="62">
        <f t="shared" si="7"/>
        <v>0</v>
      </c>
      <c r="P201" s="62">
        <f t="shared" si="8"/>
        <v>0</v>
      </c>
      <c r="Q201" s="12"/>
      <c r="R201" s="12"/>
      <c r="S201" s="12"/>
    </row>
    <row r="202" spans="1:19" ht="12.75" customHeight="1">
      <c r="A202" s="16" t="s">
        <v>140</v>
      </c>
      <c r="B202" s="15" t="s">
        <v>465</v>
      </c>
      <c r="C202" s="15" t="s">
        <v>464</v>
      </c>
      <c r="D202" s="14" t="s">
        <v>554</v>
      </c>
      <c r="E202" s="23">
        <v>59</v>
      </c>
      <c r="F202" s="14" t="s">
        <v>575</v>
      </c>
      <c r="G202" s="13">
        <v>125</v>
      </c>
      <c r="H202" s="13">
        <v>0</v>
      </c>
      <c r="I202" s="13">
        <v>0</v>
      </c>
      <c r="J202" s="13">
        <v>0</v>
      </c>
      <c r="K202" s="13">
        <f>VLOOKUP(J202,Points!$A$2:$B$202,2)</f>
        <v>0</v>
      </c>
      <c r="L202" s="13">
        <f ca="1">ROW(K202)-(ROW(F45)+MATCH(F202,OFFSET(F45,1,0,C303,1),0))+1</f>
        <v>8</v>
      </c>
      <c r="M202" s="62">
        <f>IF(D202="M",IF(C305&lt;&gt;"",IF(L202&lt;=C305,K202,0),IF(L202&gt;0,K202,0)),IF(C306&lt;&gt;"",IF(L202&lt;=C306,K202,0),IF(L202&gt;0,K202,0)))</f>
        <v>0</v>
      </c>
      <c r="N202" s="62">
        <f t="shared" si="6"/>
        <v>0</v>
      </c>
      <c r="O202" s="62">
        <f t="shared" si="7"/>
        <v>0</v>
      </c>
      <c r="P202" s="62">
        <f t="shared" si="8"/>
        <v>0</v>
      </c>
      <c r="Q202" s="12"/>
      <c r="R202" s="12"/>
      <c r="S202" s="12"/>
    </row>
    <row r="203" spans="1:19" ht="12.75" customHeight="1">
      <c r="A203" s="16" t="s">
        <v>140</v>
      </c>
      <c r="B203" s="15" t="s">
        <v>139</v>
      </c>
      <c r="C203" s="15" t="s">
        <v>138</v>
      </c>
      <c r="D203" s="14" t="s">
        <v>505</v>
      </c>
      <c r="E203" s="23">
        <v>69.75</v>
      </c>
      <c r="F203" s="14" t="s">
        <v>541</v>
      </c>
      <c r="G203" s="13">
        <v>217</v>
      </c>
      <c r="H203" s="13">
        <v>1</v>
      </c>
      <c r="I203" s="13">
        <v>2</v>
      </c>
      <c r="J203" s="13">
        <v>1</v>
      </c>
      <c r="K203" s="13">
        <f>VLOOKUP(J203,Points!$A$2:$B$202,2)</f>
        <v>28</v>
      </c>
      <c r="L203" s="13">
        <f ca="1">ROW(K203)-(ROW(F45)+MATCH(F203,OFFSET(F45,1,0,C303,1),0))+1</f>
        <v>1</v>
      </c>
      <c r="M203" s="62">
        <f>IF(D203="M",IF(C305&lt;&gt;"",IF(L203&lt;=C305,K203,0),IF(L203&gt;0,K203,0)),IF(C306&lt;&gt;"",IF(L203&lt;=C306,K203,0),IF(L203&gt;0,K203,0)))</f>
        <v>28</v>
      </c>
      <c r="N203" s="62">
        <f t="shared" si="6"/>
        <v>1</v>
      </c>
      <c r="O203" s="62">
        <f t="shared" si="7"/>
        <v>0</v>
      </c>
      <c r="P203" s="62">
        <f t="shared" si="8"/>
        <v>0</v>
      </c>
      <c r="Q203" s="12"/>
      <c r="R203" s="12"/>
      <c r="S203" s="12"/>
    </row>
    <row r="204" spans="1:19" ht="12.75" customHeight="1">
      <c r="A204" s="16" t="s">
        <v>140</v>
      </c>
      <c r="B204" s="15" t="s">
        <v>139</v>
      </c>
      <c r="C204" s="15" t="s">
        <v>138</v>
      </c>
      <c r="D204" s="14" t="s">
        <v>505</v>
      </c>
      <c r="E204" s="23">
        <v>69.75</v>
      </c>
      <c r="F204" s="14" t="s">
        <v>541</v>
      </c>
      <c r="G204" s="13">
        <v>217</v>
      </c>
      <c r="H204" s="13">
        <v>2</v>
      </c>
      <c r="I204" s="13">
        <v>5</v>
      </c>
      <c r="J204" s="13">
        <v>3</v>
      </c>
      <c r="K204" s="13">
        <f>VLOOKUP(J204,Points!$A$2:$B$202,2)</f>
        <v>23</v>
      </c>
      <c r="L204" s="13">
        <f ca="1">ROW(K204)-(ROW(F45)+MATCH(F204,OFFSET(F45,1,0,C303,1),0))+1</f>
        <v>2</v>
      </c>
      <c r="M204" s="62">
        <f>IF(D204="M",IF(C305&lt;&gt;"",IF(L204&lt;=C305,K204,0),IF(L204&gt;0,K204,0)),IF(C306&lt;&gt;"",IF(L204&lt;=C306,K204,0),IF(L204&gt;0,K204,0)))</f>
        <v>23</v>
      </c>
      <c r="N204" s="62">
        <f t="shared" si="6"/>
        <v>0</v>
      </c>
      <c r="O204" s="62">
        <f t="shared" si="7"/>
        <v>0</v>
      </c>
      <c r="P204" s="62">
        <f t="shared" si="8"/>
        <v>1</v>
      </c>
      <c r="Q204" s="12"/>
      <c r="R204" s="12"/>
      <c r="S204" s="12"/>
    </row>
    <row r="205" spans="1:19" ht="12.75" customHeight="1">
      <c r="A205" s="16" t="s">
        <v>140</v>
      </c>
      <c r="B205" s="15" t="s">
        <v>258</v>
      </c>
      <c r="C205" s="15" t="s">
        <v>257</v>
      </c>
      <c r="D205" s="14" t="s">
        <v>505</v>
      </c>
      <c r="E205" s="23">
        <v>72.5</v>
      </c>
      <c r="F205" s="14" t="s">
        <v>541</v>
      </c>
      <c r="G205" s="13">
        <v>237</v>
      </c>
      <c r="H205" s="13">
        <v>6</v>
      </c>
      <c r="I205" s="13">
        <v>9</v>
      </c>
      <c r="J205" s="13">
        <v>8</v>
      </c>
      <c r="K205" s="13">
        <f>VLOOKUP(J205,Points!$A$2:$B$202,2)</f>
        <v>18</v>
      </c>
      <c r="L205" s="13">
        <f ca="1">ROW(K205)-(ROW(F45)+MATCH(F205,OFFSET(F45,1,0,C303,1),0))+1</f>
        <v>3</v>
      </c>
      <c r="M205" s="62">
        <f>IF(D205="M",IF(C305&lt;&gt;"",IF(L205&lt;=C305,K205,0),IF(L205&gt;0,K205,0)),IF(C306&lt;&gt;"",IF(L205&lt;=C306,K205,0),IF(L205&gt;0,K205,0)))</f>
        <v>18</v>
      </c>
      <c r="N205" s="62">
        <f t="shared" si="6"/>
        <v>0</v>
      </c>
      <c r="O205" s="62">
        <f t="shared" si="7"/>
        <v>0</v>
      </c>
      <c r="P205" s="62">
        <f t="shared" si="8"/>
        <v>0</v>
      </c>
      <c r="Q205" s="12"/>
      <c r="R205" s="12"/>
      <c r="S205" s="12"/>
    </row>
    <row r="206" spans="1:19" ht="12.75" customHeight="1">
      <c r="A206" s="16" t="s">
        <v>37</v>
      </c>
      <c r="B206" s="15" t="s">
        <v>426</v>
      </c>
      <c r="C206" s="15" t="s">
        <v>425</v>
      </c>
      <c r="D206" s="14" t="s">
        <v>554</v>
      </c>
      <c r="E206" s="23">
        <v>54.75</v>
      </c>
      <c r="F206" s="14" t="s">
        <v>576</v>
      </c>
      <c r="G206" s="13">
        <v>159</v>
      </c>
      <c r="H206" s="13">
        <v>2</v>
      </c>
      <c r="I206" s="13">
        <v>1</v>
      </c>
      <c r="J206" s="13">
        <v>1</v>
      </c>
      <c r="K206" s="13">
        <f>VLOOKUP(J206,Points!$A$2:$B$202,2)</f>
        <v>28</v>
      </c>
      <c r="L206" s="13">
        <f ca="1">ROW(K206)-(ROW(F45)+MATCH(F206,OFFSET(F45,1,0,C303,1),0))+1</f>
        <v>1</v>
      </c>
      <c r="M206" s="62">
        <f>IF(D206="M",IF(C305&lt;&gt;"",IF(L206&lt;=C305,K206,0),IF(L206&gt;0,K206,0)),IF(C306&lt;&gt;"",IF(L206&lt;=C306,K206,0),IF(L206&gt;0,K206,0)))</f>
        <v>28</v>
      </c>
      <c r="N206" s="62">
        <f t="shared" si="6"/>
        <v>1</v>
      </c>
      <c r="O206" s="62">
        <f t="shared" si="7"/>
        <v>0</v>
      </c>
      <c r="P206" s="62">
        <f t="shared" si="8"/>
        <v>0</v>
      </c>
      <c r="Q206" s="12"/>
      <c r="R206" s="12"/>
      <c r="S206" s="12"/>
    </row>
    <row r="207" spans="1:19" ht="12.75" customHeight="1">
      <c r="A207" s="16" t="s">
        <v>37</v>
      </c>
      <c r="B207" s="15" t="s">
        <v>470</v>
      </c>
      <c r="C207" s="15" t="s">
        <v>469</v>
      </c>
      <c r="D207" s="14" t="s">
        <v>554</v>
      </c>
      <c r="E207" s="23">
        <v>63.6</v>
      </c>
      <c r="F207" s="14" t="s">
        <v>576</v>
      </c>
      <c r="G207" s="13">
        <v>205</v>
      </c>
      <c r="H207" s="13">
        <v>1</v>
      </c>
      <c r="I207" s="13">
        <v>2</v>
      </c>
      <c r="J207" s="13">
        <v>1</v>
      </c>
      <c r="K207" s="13">
        <f>VLOOKUP(J207,Points!$A$2:$B$202,2)</f>
        <v>28</v>
      </c>
      <c r="L207" s="13">
        <f ca="1">ROW(K207)-(ROW(F45)+MATCH(F207,OFFSET(F45,1,0,C303,1),0))+1</f>
        <v>2</v>
      </c>
      <c r="M207" s="62">
        <f>IF(D207="M",IF(C305&lt;&gt;"",IF(L207&lt;=C305,K207,0),IF(L207&gt;0,K207,0)),IF(C306&lt;&gt;"",IF(L207&lt;=C306,K207,0),IF(L207&gt;0,K207,0)))</f>
        <v>28</v>
      </c>
      <c r="N207" s="62">
        <f t="shared" si="6"/>
        <v>1</v>
      </c>
      <c r="O207" s="62">
        <f t="shared" si="7"/>
        <v>0</v>
      </c>
      <c r="P207" s="62">
        <f t="shared" si="8"/>
        <v>0</v>
      </c>
      <c r="Q207" s="12"/>
      <c r="R207" s="12"/>
      <c r="S207" s="12"/>
    </row>
    <row r="208" spans="1:19" ht="12.75" customHeight="1">
      <c r="A208" s="16" t="s">
        <v>37</v>
      </c>
      <c r="B208" s="15" t="s">
        <v>343</v>
      </c>
      <c r="C208" s="15" t="s">
        <v>479</v>
      </c>
      <c r="D208" s="14" t="s">
        <v>554</v>
      </c>
      <c r="E208" s="23">
        <v>69.4</v>
      </c>
      <c r="F208" s="14" t="s">
        <v>576</v>
      </c>
      <c r="G208" s="13">
        <v>188</v>
      </c>
      <c r="H208" s="13">
        <v>1</v>
      </c>
      <c r="I208" s="13">
        <v>1</v>
      </c>
      <c r="J208" s="13">
        <v>1</v>
      </c>
      <c r="K208" s="13">
        <f>VLOOKUP(J208,Points!$A$2:$B$202,2)</f>
        <v>28</v>
      </c>
      <c r="L208" s="13">
        <f ca="1">ROW(K208)-(ROW(F45)+MATCH(F208,OFFSET(F45,1,0,C303,1),0))+1</f>
        <v>3</v>
      </c>
      <c r="M208" s="62">
        <f>IF(D208="M",IF(C305&lt;&gt;"",IF(L208&lt;=C305,K208,0),IF(L208&gt;0,K208,0)),IF(C306&lt;&gt;"",IF(L208&lt;=C306,K208,0),IF(L208&gt;0,K208,0)))</f>
        <v>28</v>
      </c>
      <c r="N208" s="62">
        <f t="shared" si="6"/>
        <v>1</v>
      </c>
      <c r="O208" s="62">
        <f t="shared" si="7"/>
        <v>0</v>
      </c>
      <c r="P208" s="62">
        <f t="shared" si="8"/>
        <v>0</v>
      </c>
      <c r="Q208" s="12"/>
      <c r="R208" s="12"/>
      <c r="S208" s="12"/>
    </row>
    <row r="209" spans="1:19" ht="12.75" customHeight="1">
      <c r="A209" s="16" t="s">
        <v>37</v>
      </c>
      <c r="B209" s="15" t="s">
        <v>495</v>
      </c>
      <c r="C209" s="15" t="s">
        <v>494</v>
      </c>
      <c r="D209" s="14" t="s">
        <v>554</v>
      </c>
      <c r="E209" s="23">
        <v>86.55</v>
      </c>
      <c r="F209" s="14" t="s">
        <v>576</v>
      </c>
      <c r="G209" s="13">
        <v>175</v>
      </c>
      <c r="H209" s="13">
        <v>1</v>
      </c>
      <c r="I209" s="13">
        <v>1</v>
      </c>
      <c r="J209" s="13">
        <v>1</v>
      </c>
      <c r="K209" s="13">
        <f>VLOOKUP(J209,Points!$A$2:$B$202,2)</f>
        <v>28</v>
      </c>
      <c r="L209" s="13">
        <f ca="1">ROW(K209)-(ROW(F45)+MATCH(F209,OFFSET(F45,1,0,C303,1),0))+1</f>
        <v>4</v>
      </c>
      <c r="M209" s="62">
        <f>IF(D209="M",IF(C305&lt;&gt;"",IF(L209&lt;=C305,K209,0),IF(L209&gt;0,K209,0)),IF(C306&lt;&gt;"",IF(L209&lt;=C306,K209,0),IF(L209&gt;0,K209,0)))</f>
        <v>28</v>
      </c>
      <c r="N209" s="62">
        <f t="shared" si="6"/>
        <v>1</v>
      </c>
      <c r="O209" s="62">
        <f t="shared" si="7"/>
        <v>0</v>
      </c>
      <c r="P209" s="62">
        <f t="shared" si="8"/>
        <v>0</v>
      </c>
      <c r="Q209" s="12"/>
      <c r="R209" s="12"/>
      <c r="S209" s="12"/>
    </row>
    <row r="210" spans="1:19" ht="12.75" customHeight="1">
      <c r="A210" s="16" t="s">
        <v>37</v>
      </c>
      <c r="B210" s="15" t="s">
        <v>498</v>
      </c>
      <c r="C210" s="15" t="s">
        <v>497</v>
      </c>
      <c r="D210" s="14" t="s">
        <v>554</v>
      </c>
      <c r="E210" s="23">
        <v>95.35</v>
      </c>
      <c r="F210" s="14" t="s">
        <v>576</v>
      </c>
      <c r="G210" s="13">
        <v>169</v>
      </c>
      <c r="H210" s="13">
        <v>1</v>
      </c>
      <c r="I210" s="13">
        <v>2</v>
      </c>
      <c r="J210" s="13">
        <v>1</v>
      </c>
      <c r="K210" s="13">
        <f>VLOOKUP(J210,Points!$A$2:$B$202,2)</f>
        <v>28</v>
      </c>
      <c r="L210" s="13">
        <f ca="1">ROW(K210)-(ROW(F45)+MATCH(F210,OFFSET(F45,1,0,C303,1),0))+1</f>
        <v>5</v>
      </c>
      <c r="M210" s="62">
        <f>IF(D210="M",IF(C305&lt;&gt;"",IF(L210&lt;=C305,K210,0),IF(L210&gt;0,K210,0)),IF(C306&lt;&gt;"",IF(L210&lt;=C306,K210,0),IF(L210&gt;0,K210,0)))</f>
        <v>28</v>
      </c>
      <c r="N210" s="62">
        <f t="shared" si="6"/>
        <v>1</v>
      </c>
      <c r="O210" s="62">
        <f t="shared" si="7"/>
        <v>0</v>
      </c>
      <c r="P210" s="62">
        <f t="shared" si="8"/>
        <v>0</v>
      </c>
      <c r="Q210" s="12"/>
      <c r="R210" s="12"/>
      <c r="S210" s="12"/>
    </row>
    <row r="211" spans="1:19" ht="12.75" customHeight="1">
      <c r="A211" s="16" t="s">
        <v>37</v>
      </c>
      <c r="B211" s="15" t="s">
        <v>421</v>
      </c>
      <c r="C211" s="15" t="s">
        <v>420</v>
      </c>
      <c r="D211" s="14" t="s">
        <v>554</v>
      </c>
      <c r="E211" s="23">
        <v>48.75</v>
      </c>
      <c r="F211" s="14" t="s">
        <v>576</v>
      </c>
      <c r="G211" s="13">
        <v>122</v>
      </c>
      <c r="H211" s="13">
        <v>2</v>
      </c>
      <c r="I211" s="13">
        <v>2</v>
      </c>
      <c r="J211" s="13">
        <v>2</v>
      </c>
      <c r="K211" s="13">
        <f>VLOOKUP(J211,Points!$A$2:$B$202,2)</f>
        <v>25</v>
      </c>
      <c r="L211" s="13">
        <f ca="1">ROW(K211)-(ROW(F45)+MATCH(F211,OFFSET(F45,1,0,C303,1),0))+1</f>
        <v>6</v>
      </c>
      <c r="M211" s="62">
        <f>IF(D211="M",IF(C305&lt;&gt;"",IF(L211&lt;=C305,K211,0),IF(L211&gt;0,K211,0)),IF(C306&lt;&gt;"",IF(L211&lt;=C306,K211,0),IF(L211&gt;0,K211,0)))</f>
        <v>25</v>
      </c>
      <c r="N211" s="62">
        <f t="shared" si="6"/>
        <v>0</v>
      </c>
      <c r="O211" s="62">
        <f t="shared" si="7"/>
        <v>1</v>
      </c>
      <c r="P211" s="62">
        <f t="shared" si="8"/>
        <v>0</v>
      </c>
      <c r="Q211" s="12"/>
      <c r="R211" s="12"/>
      <c r="S211" s="12"/>
    </row>
    <row r="212" spans="1:19" ht="12.75" customHeight="1">
      <c r="A212" s="16" t="s">
        <v>37</v>
      </c>
      <c r="B212" s="15" t="s">
        <v>426</v>
      </c>
      <c r="C212" s="15" t="s">
        <v>425</v>
      </c>
      <c r="D212" s="14" t="s">
        <v>554</v>
      </c>
      <c r="E212" s="23">
        <v>54.75</v>
      </c>
      <c r="F212" s="14" t="s">
        <v>576</v>
      </c>
      <c r="G212" s="13">
        <v>159</v>
      </c>
      <c r="H212" s="13">
        <v>4</v>
      </c>
      <c r="I212" s="13">
        <v>2</v>
      </c>
      <c r="J212" s="13">
        <v>2</v>
      </c>
      <c r="K212" s="13">
        <f>VLOOKUP(J212,Points!$A$2:$B$202,2)</f>
        <v>25</v>
      </c>
      <c r="L212" s="13">
        <f ca="1">ROW(K212)-(ROW(F45)+MATCH(F212,OFFSET(F45,1,0,C303,1),0))+1</f>
        <v>7</v>
      </c>
      <c r="M212" s="62">
        <f>IF(D212="M",IF(C305&lt;&gt;"",IF(L212&lt;=C305,K212,0),IF(L212&gt;0,K212,0)),IF(C306&lt;&gt;"",IF(L212&lt;=C306,K212,0),IF(L212&gt;0,K212,0)))</f>
        <v>25</v>
      </c>
      <c r="N212" s="62">
        <f t="shared" si="6"/>
        <v>0</v>
      </c>
      <c r="O212" s="62">
        <f t="shared" si="7"/>
        <v>1</v>
      </c>
      <c r="P212" s="62">
        <f t="shared" si="8"/>
        <v>0</v>
      </c>
      <c r="Q212" s="12"/>
      <c r="R212" s="12"/>
      <c r="S212" s="12"/>
    </row>
    <row r="213" spans="1:19" ht="12.75" customHeight="1">
      <c r="A213" s="16" t="s">
        <v>37</v>
      </c>
      <c r="B213" s="15" t="s">
        <v>356</v>
      </c>
      <c r="C213" s="15" t="s">
        <v>429</v>
      </c>
      <c r="D213" s="14" t="s">
        <v>554</v>
      </c>
      <c r="E213" s="23">
        <v>57.15</v>
      </c>
      <c r="F213" s="14" t="s">
        <v>576</v>
      </c>
      <c r="G213" s="13">
        <v>160</v>
      </c>
      <c r="H213" s="13">
        <v>2</v>
      </c>
      <c r="I213" s="13">
        <v>2</v>
      </c>
      <c r="J213" s="13">
        <v>2</v>
      </c>
      <c r="K213" s="13">
        <f>VLOOKUP(J213,Points!$A$2:$B$202,2)</f>
        <v>25</v>
      </c>
      <c r="L213" s="13">
        <f ca="1">ROW(K213)-(ROW(F45)+MATCH(F213,OFFSET(F45,1,0,C303,1),0))+1</f>
        <v>8</v>
      </c>
      <c r="M213" s="62">
        <f>IF(D213="M",IF(C305&lt;&gt;"",IF(L213&lt;=C305,K213,0),IF(L213&gt;0,K213,0)),IF(C306&lt;&gt;"",IF(L213&lt;=C306,K213,0),IF(L213&gt;0,K213,0)))</f>
        <v>25</v>
      </c>
      <c r="N213" s="62">
        <f t="shared" si="6"/>
        <v>0</v>
      </c>
      <c r="O213" s="62">
        <f t="shared" si="7"/>
        <v>1</v>
      </c>
      <c r="P213" s="62">
        <f t="shared" si="8"/>
        <v>0</v>
      </c>
      <c r="Q213" s="12"/>
      <c r="R213" s="12"/>
      <c r="S213" s="12"/>
    </row>
    <row r="214" spans="1:19" ht="12.75" customHeight="1">
      <c r="A214" s="16" t="s">
        <v>37</v>
      </c>
      <c r="B214" s="15" t="s">
        <v>343</v>
      </c>
      <c r="C214" s="15" t="s">
        <v>458</v>
      </c>
      <c r="D214" s="14" t="s">
        <v>554</v>
      </c>
      <c r="E214" s="23">
        <v>58.45</v>
      </c>
      <c r="F214" s="14" t="s">
        <v>576</v>
      </c>
      <c r="G214" s="13">
        <v>187</v>
      </c>
      <c r="H214" s="13">
        <v>3</v>
      </c>
      <c r="I214" s="13">
        <v>2</v>
      </c>
      <c r="J214" s="13">
        <v>2</v>
      </c>
      <c r="K214" s="13">
        <f>VLOOKUP(J214,Points!$A$2:$B$202,2)</f>
        <v>25</v>
      </c>
      <c r="L214" s="13">
        <f ca="1">ROW(K214)-(ROW(F45)+MATCH(F214,OFFSET(F45,1,0,C303,1),0))+1</f>
        <v>9</v>
      </c>
      <c r="M214" s="62">
        <f>IF(D214="M",IF(C305&lt;&gt;"",IF(L214&lt;=C305,K214,0),IF(L214&gt;0,K214,0)),IF(C306&lt;&gt;"",IF(L214&lt;=C306,K214,0),IF(L214&gt;0,K214,0)))</f>
        <v>25</v>
      </c>
      <c r="N214" s="62">
        <f t="shared" si="6"/>
        <v>0</v>
      </c>
      <c r="O214" s="62">
        <f t="shared" si="7"/>
        <v>1</v>
      </c>
      <c r="P214" s="62">
        <f t="shared" si="8"/>
        <v>0</v>
      </c>
      <c r="Q214" s="12"/>
      <c r="R214" s="12"/>
      <c r="S214" s="12"/>
    </row>
    <row r="215" spans="1:19" ht="12.75" customHeight="1">
      <c r="A215" s="16" t="s">
        <v>37</v>
      </c>
      <c r="B215" s="15" t="s">
        <v>481</v>
      </c>
      <c r="C215" s="15" t="s">
        <v>480</v>
      </c>
      <c r="D215" s="14" t="s">
        <v>554</v>
      </c>
      <c r="E215" s="23">
        <v>68.75</v>
      </c>
      <c r="F215" s="14" t="s">
        <v>576</v>
      </c>
      <c r="G215" s="13">
        <v>147</v>
      </c>
      <c r="H215" s="13">
        <v>2</v>
      </c>
      <c r="I215" s="13">
        <v>2</v>
      </c>
      <c r="J215" s="13">
        <v>2</v>
      </c>
      <c r="K215" s="13">
        <f>VLOOKUP(J215,Points!$A$2:$B$202,2)</f>
        <v>25</v>
      </c>
      <c r="L215" s="13">
        <f ca="1">ROW(K215)-(ROW(F45)+MATCH(F215,OFFSET(F45,1,0,C303,1),0))+1</f>
        <v>10</v>
      </c>
      <c r="M215" s="62">
        <f>IF(D215="M",IF(C305&lt;&gt;"",IF(L215&lt;=C305,K215,0),IF(L215&gt;0,K215,0)),IF(C306&lt;&gt;"",IF(L215&lt;=C306,K215,0),IF(L215&gt;0,K215,0)))</f>
        <v>25</v>
      </c>
      <c r="N215" s="62">
        <f t="shared" si="6"/>
        <v>0</v>
      </c>
      <c r="O215" s="62">
        <f t="shared" si="7"/>
        <v>1</v>
      </c>
      <c r="P215" s="62">
        <f t="shared" si="8"/>
        <v>0</v>
      </c>
      <c r="Q215" s="12"/>
      <c r="R215" s="12"/>
      <c r="S215" s="12"/>
    </row>
    <row r="216" spans="1:19" ht="12.75" customHeight="1">
      <c r="A216" s="16" t="s">
        <v>37</v>
      </c>
      <c r="B216" s="15" t="s">
        <v>427</v>
      </c>
      <c r="C216" s="15" t="s">
        <v>441</v>
      </c>
      <c r="D216" s="14" t="s">
        <v>554</v>
      </c>
      <c r="E216" s="23">
        <v>73.1</v>
      </c>
      <c r="F216" s="14" t="s">
        <v>576</v>
      </c>
      <c r="G216" s="13">
        <v>121</v>
      </c>
      <c r="H216" s="13">
        <v>2</v>
      </c>
      <c r="I216" s="13">
        <v>2</v>
      </c>
      <c r="J216" s="13">
        <v>2</v>
      </c>
      <c r="K216" s="13">
        <f>VLOOKUP(J216,Points!$A$2:$B$202,2)</f>
        <v>25</v>
      </c>
      <c r="L216" s="13">
        <f ca="1">ROW(K216)-(ROW(F45)+MATCH(F216,OFFSET(F45,1,0,C303,1),0))+1</f>
        <v>11</v>
      </c>
      <c r="M216" s="62">
        <f>IF(D216="M",IF(C305&lt;&gt;"",IF(L216&lt;=C305,K216,0),IF(L216&gt;0,K216,0)),IF(C306&lt;&gt;"",IF(L216&lt;=C306,K216,0),IF(L216&gt;0,K216,0)))</f>
        <v>25</v>
      </c>
      <c r="N216" s="62">
        <f t="shared" si="6"/>
        <v>0</v>
      </c>
      <c r="O216" s="62">
        <f t="shared" si="7"/>
        <v>1</v>
      </c>
      <c r="P216" s="62">
        <f t="shared" si="8"/>
        <v>0</v>
      </c>
      <c r="Q216" s="12"/>
      <c r="R216" s="12"/>
      <c r="S216" s="12"/>
    </row>
    <row r="217" spans="1:19" ht="12.75" customHeight="1">
      <c r="A217" s="16" t="s">
        <v>37</v>
      </c>
      <c r="B217" s="15" t="s">
        <v>489</v>
      </c>
      <c r="C217" s="15" t="s">
        <v>488</v>
      </c>
      <c r="D217" s="14" t="s">
        <v>554</v>
      </c>
      <c r="E217" s="23">
        <v>75.3</v>
      </c>
      <c r="F217" s="14" t="s">
        <v>576</v>
      </c>
      <c r="G217" s="13">
        <v>154</v>
      </c>
      <c r="H217" s="13">
        <v>2</v>
      </c>
      <c r="I217" s="13">
        <v>2</v>
      </c>
      <c r="J217" s="13">
        <v>2</v>
      </c>
      <c r="K217" s="13">
        <f>VLOOKUP(J217,Points!$A$2:$B$202,2)</f>
        <v>25</v>
      </c>
      <c r="L217" s="13">
        <f ca="1">ROW(K217)-(ROW(F45)+MATCH(F217,OFFSET(F45,1,0,C303,1),0))+1</f>
        <v>12</v>
      </c>
      <c r="M217" s="62">
        <f>IF(D217="M",IF(C305&lt;&gt;"",IF(L217&lt;=C305,K217,0),IF(L217&gt;0,K217,0)),IF(C306&lt;&gt;"",IF(L217&lt;=C306,K217,0),IF(L217&gt;0,K217,0)))</f>
        <v>25</v>
      </c>
      <c r="N217" s="62">
        <f t="shared" si="6"/>
        <v>0</v>
      </c>
      <c r="O217" s="62">
        <f t="shared" si="7"/>
        <v>1</v>
      </c>
      <c r="P217" s="62">
        <f t="shared" si="8"/>
        <v>0</v>
      </c>
      <c r="Q217" s="12"/>
      <c r="R217" s="12"/>
      <c r="S217" s="12"/>
    </row>
    <row r="218" spans="1:19" ht="12.75" customHeight="1">
      <c r="A218" s="16" t="s">
        <v>37</v>
      </c>
      <c r="B218" s="15" t="s">
        <v>491</v>
      </c>
      <c r="C218" s="15" t="s">
        <v>490</v>
      </c>
      <c r="D218" s="14" t="s">
        <v>554</v>
      </c>
      <c r="E218" s="23">
        <v>73.6</v>
      </c>
      <c r="F218" s="14" t="s">
        <v>576</v>
      </c>
      <c r="G218" s="13">
        <v>132</v>
      </c>
      <c r="H218" s="13">
        <v>3</v>
      </c>
      <c r="I218" s="13">
        <v>3</v>
      </c>
      <c r="J218" s="13">
        <v>3</v>
      </c>
      <c r="K218" s="13">
        <f>VLOOKUP(J218,Points!$A$2:$B$202,2)</f>
        <v>23</v>
      </c>
      <c r="L218" s="13">
        <f ca="1">ROW(K218)-(ROW(F45)+MATCH(F218,OFFSET(F45,1,0,C303,1),0))+1</f>
        <v>13</v>
      </c>
      <c r="M218" s="62">
        <f>IF(D218="M",IF(C305&lt;&gt;"",IF(L218&lt;=C305,K218,0),IF(L218&gt;0,K218,0)),IF(C306&lt;&gt;"",IF(L218&lt;=C306,K218,0),IF(L218&gt;0,K218,0)))</f>
        <v>23</v>
      </c>
      <c r="N218" s="62">
        <f t="shared" si="6"/>
        <v>0</v>
      </c>
      <c r="O218" s="62">
        <f t="shared" si="7"/>
        <v>0</v>
      </c>
      <c r="P218" s="62">
        <f t="shared" si="8"/>
        <v>1</v>
      </c>
      <c r="Q218" s="12"/>
      <c r="R218" s="12"/>
      <c r="S218" s="12"/>
    </row>
    <row r="219" spans="1:19" ht="12.75" customHeight="1">
      <c r="A219" s="16" t="s">
        <v>37</v>
      </c>
      <c r="B219" s="15" t="s">
        <v>472</v>
      </c>
      <c r="C219" s="15" t="s">
        <v>461</v>
      </c>
      <c r="D219" s="14" t="s">
        <v>554</v>
      </c>
      <c r="E219" s="23">
        <v>62.85</v>
      </c>
      <c r="F219" s="14" t="s">
        <v>576</v>
      </c>
      <c r="G219" s="13">
        <v>165</v>
      </c>
      <c r="H219" s="13">
        <v>4</v>
      </c>
      <c r="I219" s="13">
        <v>4</v>
      </c>
      <c r="J219" s="13">
        <v>4</v>
      </c>
      <c r="K219" s="13">
        <f>VLOOKUP(J219,Points!$A$2:$B$202,2)</f>
        <v>22</v>
      </c>
      <c r="L219" s="13">
        <f ca="1">ROW(K219)-(ROW(F45)+MATCH(F219,OFFSET(F45,1,0,C303,1),0))+1</f>
        <v>14</v>
      </c>
      <c r="M219" s="62">
        <f>IF(D219="M",IF(C305&lt;&gt;"",IF(L219&lt;=C305,K219,0),IF(L219&gt;0,K219,0)),IF(C306&lt;&gt;"",IF(L219&lt;=C306,K219,0),IF(L219&gt;0,K219,0)))</f>
        <v>22</v>
      </c>
      <c r="N219" s="62">
        <f t="shared" si="6"/>
        <v>0</v>
      </c>
      <c r="O219" s="62">
        <f t="shared" si="7"/>
        <v>0</v>
      </c>
      <c r="P219" s="62">
        <f t="shared" si="8"/>
        <v>0</v>
      </c>
      <c r="Q219" s="12"/>
      <c r="R219" s="12"/>
      <c r="S219" s="12"/>
    </row>
    <row r="220" spans="1:19" ht="12.75" customHeight="1">
      <c r="A220" s="16" t="s">
        <v>37</v>
      </c>
      <c r="B220" s="15" t="s">
        <v>356</v>
      </c>
      <c r="C220" s="15" t="s">
        <v>429</v>
      </c>
      <c r="D220" s="14" t="s">
        <v>554</v>
      </c>
      <c r="E220" s="23">
        <v>57.15</v>
      </c>
      <c r="F220" s="14" t="s">
        <v>576</v>
      </c>
      <c r="G220" s="13">
        <v>160</v>
      </c>
      <c r="H220" s="13">
        <v>5</v>
      </c>
      <c r="I220" s="13">
        <v>5</v>
      </c>
      <c r="J220" s="13">
        <v>5</v>
      </c>
      <c r="K220" s="13">
        <f>VLOOKUP(J220,Points!$A$2:$B$202,2)</f>
        <v>21</v>
      </c>
      <c r="L220" s="13">
        <f ca="1">ROW(K220)-(ROW(F45)+MATCH(F220,OFFSET(F45,1,0,C303,1),0))+1</f>
        <v>15</v>
      </c>
      <c r="M220" s="62">
        <f>IF(D220="M",IF(C305&lt;&gt;"",IF(L220&lt;=C305,K220,0),IF(L220&gt;0,K220,0)),IF(C306&lt;&gt;"",IF(L220&lt;=C306,K220,0),IF(L220&gt;0,K220,0)))</f>
        <v>21</v>
      </c>
      <c r="N220" s="62">
        <f t="shared" si="6"/>
        <v>0</v>
      </c>
      <c r="O220" s="62">
        <f t="shared" si="7"/>
        <v>0</v>
      </c>
      <c r="P220" s="62">
        <f t="shared" si="8"/>
        <v>0</v>
      </c>
      <c r="Q220" s="12"/>
      <c r="R220" s="12"/>
      <c r="S220" s="12"/>
    </row>
    <row r="221" spans="1:19" ht="12.75" customHeight="1">
      <c r="A221" s="16" t="s">
        <v>37</v>
      </c>
      <c r="B221" s="15" t="s">
        <v>477</v>
      </c>
      <c r="C221" s="15" t="s">
        <v>476</v>
      </c>
      <c r="D221" s="14" t="s">
        <v>554</v>
      </c>
      <c r="E221" s="23">
        <v>62.85</v>
      </c>
      <c r="F221" s="14" t="s">
        <v>576</v>
      </c>
      <c r="G221" s="13">
        <v>0</v>
      </c>
      <c r="H221" s="13">
        <v>0</v>
      </c>
      <c r="I221" s="13">
        <v>6</v>
      </c>
      <c r="J221" s="13">
        <v>0</v>
      </c>
      <c r="K221" s="13">
        <f>VLOOKUP(J221,Points!$A$2:$B$202,2)</f>
        <v>0</v>
      </c>
      <c r="L221" s="13">
        <f ca="1">ROW(K221)-(ROW(F45)+MATCH(F221,OFFSET(F45,1,0,C303,1),0))+1</f>
        <v>16</v>
      </c>
      <c r="M221" s="62">
        <f>IF(D221="M",IF(C305&lt;&gt;"",IF(L221&lt;=C305,K221,0),IF(L221&gt;0,K221,0)),IF(C306&lt;&gt;"",IF(L221&lt;=C306,K221,0),IF(L221&gt;0,K221,0)))</f>
        <v>0</v>
      </c>
      <c r="N221" s="62">
        <f t="shared" si="6"/>
        <v>0</v>
      </c>
      <c r="O221" s="62">
        <f t="shared" si="7"/>
        <v>0</v>
      </c>
      <c r="P221" s="62">
        <f t="shared" si="8"/>
        <v>0</v>
      </c>
      <c r="Q221" s="12"/>
      <c r="R221" s="12"/>
      <c r="S221" s="12"/>
    </row>
    <row r="222" spans="1:19" ht="12.75" customHeight="1">
      <c r="A222" s="16" t="s">
        <v>37</v>
      </c>
      <c r="B222" s="15" t="s">
        <v>68</v>
      </c>
      <c r="C222" s="15" t="s">
        <v>67</v>
      </c>
      <c r="D222" s="14" t="s">
        <v>505</v>
      </c>
      <c r="E222" s="23">
        <v>66.55</v>
      </c>
      <c r="F222" s="14" t="s">
        <v>542</v>
      </c>
      <c r="G222" s="13">
        <v>202</v>
      </c>
      <c r="H222" s="13">
        <v>1</v>
      </c>
      <c r="I222" s="13">
        <v>1</v>
      </c>
      <c r="J222" s="13">
        <v>1</v>
      </c>
      <c r="K222" s="13">
        <f>VLOOKUP(J222,Points!$A$2:$B$202,2)</f>
        <v>28</v>
      </c>
      <c r="L222" s="13">
        <f ca="1">ROW(K222)-(ROW(F45)+MATCH(F222,OFFSET(F45,1,0,C303,1),0))+1</f>
        <v>1</v>
      </c>
      <c r="M222" s="62">
        <f>IF(D222="M",IF(C305&lt;&gt;"",IF(L222&lt;=C305,K222,0),IF(L222&gt;0,K222,0)),IF(C306&lt;&gt;"",IF(L222&lt;=C306,K222,0),IF(L222&gt;0,K222,0)))</f>
        <v>28</v>
      </c>
      <c r="N222" s="62">
        <f t="shared" si="6"/>
        <v>1</v>
      </c>
      <c r="O222" s="62">
        <f t="shared" si="7"/>
        <v>0</v>
      </c>
      <c r="P222" s="62">
        <f t="shared" si="8"/>
        <v>0</v>
      </c>
      <c r="Q222" s="12"/>
      <c r="R222" s="12"/>
      <c r="S222" s="12"/>
    </row>
    <row r="223" spans="1:19" ht="12.75" customHeight="1">
      <c r="A223" s="16" t="s">
        <v>37</v>
      </c>
      <c r="B223" s="15" t="s">
        <v>244</v>
      </c>
      <c r="C223" s="15" t="s">
        <v>243</v>
      </c>
      <c r="D223" s="14" t="s">
        <v>505</v>
      </c>
      <c r="E223" s="23">
        <v>72.65</v>
      </c>
      <c r="F223" s="14" t="s">
        <v>542</v>
      </c>
      <c r="G223" s="13">
        <v>287</v>
      </c>
      <c r="H223" s="13">
        <v>1</v>
      </c>
      <c r="I223" s="13">
        <v>1</v>
      </c>
      <c r="J223" s="13">
        <v>1</v>
      </c>
      <c r="K223" s="13">
        <f>VLOOKUP(J223,Points!$A$2:$B$202,2)</f>
        <v>28</v>
      </c>
      <c r="L223" s="13">
        <f ca="1">ROW(K223)-(ROW(F45)+MATCH(F223,OFFSET(F45,1,0,C303,1),0))+1</f>
        <v>2</v>
      </c>
      <c r="M223" s="62">
        <f>IF(D223="M",IF(C305&lt;&gt;"",IF(L223&lt;=C305,K223,0),IF(L223&gt;0,K223,0)),IF(C306&lt;&gt;"",IF(L223&lt;=C306,K223,0),IF(L223&gt;0,K223,0)))</f>
        <v>28</v>
      </c>
      <c r="N223" s="62">
        <f t="shared" si="6"/>
        <v>1</v>
      </c>
      <c r="O223" s="62">
        <f t="shared" si="7"/>
        <v>0</v>
      </c>
      <c r="P223" s="62">
        <f t="shared" si="8"/>
        <v>0</v>
      </c>
      <c r="Q223" s="12"/>
      <c r="R223" s="12"/>
      <c r="S223" s="12"/>
    </row>
    <row r="224" spans="1:19" ht="12.75" customHeight="1">
      <c r="A224" s="16" t="s">
        <v>37</v>
      </c>
      <c r="B224" s="15" t="s">
        <v>129</v>
      </c>
      <c r="C224" s="15" t="s">
        <v>310</v>
      </c>
      <c r="D224" s="14" t="s">
        <v>505</v>
      </c>
      <c r="E224" s="23">
        <v>103.6</v>
      </c>
      <c r="F224" s="14" t="s">
        <v>542</v>
      </c>
      <c r="G224" s="13">
        <v>290</v>
      </c>
      <c r="H224" s="13">
        <v>1</v>
      </c>
      <c r="I224" s="13">
        <v>1</v>
      </c>
      <c r="J224" s="13">
        <v>1</v>
      </c>
      <c r="K224" s="13">
        <f>VLOOKUP(J224,Points!$A$2:$B$202,2)</f>
        <v>28</v>
      </c>
      <c r="L224" s="13">
        <f ca="1">ROW(K224)-(ROW(F45)+MATCH(F224,OFFSET(F45,1,0,C303,1),0))+1</f>
        <v>3</v>
      </c>
      <c r="M224" s="62">
        <f>IF(D224="M",IF(C305&lt;&gt;"",IF(L224&lt;=C305,K224,0),IF(L224&gt;0,K224,0)),IF(C306&lt;&gt;"",IF(L224&lt;=C306,K224,0),IF(L224&gt;0,K224,0)))</f>
        <v>28</v>
      </c>
      <c r="N224" s="62">
        <f t="shared" si="6"/>
        <v>1</v>
      </c>
      <c r="O224" s="62">
        <f t="shared" si="7"/>
        <v>0</v>
      </c>
      <c r="P224" s="62">
        <f t="shared" si="8"/>
        <v>0</v>
      </c>
      <c r="Q224" s="12"/>
      <c r="R224" s="12"/>
      <c r="S224" s="12"/>
    </row>
    <row r="225" spans="1:19" ht="12.75" customHeight="1">
      <c r="A225" s="16" t="s">
        <v>37</v>
      </c>
      <c r="B225" s="15" t="s">
        <v>68</v>
      </c>
      <c r="C225" s="15" t="s">
        <v>67</v>
      </c>
      <c r="D225" s="14" t="s">
        <v>505</v>
      </c>
      <c r="E225" s="23">
        <v>66.55</v>
      </c>
      <c r="F225" s="14" t="s">
        <v>542</v>
      </c>
      <c r="G225" s="13">
        <v>202</v>
      </c>
      <c r="H225" s="13">
        <v>3</v>
      </c>
      <c r="I225" s="13">
        <v>2</v>
      </c>
      <c r="J225" s="13">
        <v>2</v>
      </c>
      <c r="K225" s="13">
        <f>VLOOKUP(J225,Points!$A$2:$B$202,2)</f>
        <v>25</v>
      </c>
      <c r="L225" s="13">
        <f ca="1">ROW(K225)-(ROW(F45)+MATCH(F225,OFFSET(F45,1,0,C303,1),0))+1</f>
        <v>4</v>
      </c>
      <c r="M225" s="62">
        <f>IF(D225="M",IF(C305&lt;&gt;"",IF(L225&lt;=C305,K225,0),IF(L225&gt;0,K225,0)),IF(C306&lt;&gt;"",IF(L225&lt;=C306,K225,0),IF(L225&gt;0,K225,0)))</f>
        <v>25</v>
      </c>
      <c r="N225" s="62">
        <f t="shared" si="6"/>
        <v>0</v>
      </c>
      <c r="O225" s="62">
        <f t="shared" si="7"/>
        <v>1</v>
      </c>
      <c r="P225" s="62">
        <f t="shared" si="8"/>
        <v>0</v>
      </c>
      <c r="Q225" s="12"/>
      <c r="R225" s="12"/>
      <c r="S225" s="12"/>
    </row>
    <row r="226" spans="1:19" ht="12.75" customHeight="1">
      <c r="A226" s="16" t="s">
        <v>37</v>
      </c>
      <c r="B226" s="15" t="s">
        <v>200</v>
      </c>
      <c r="C226" s="15" t="s">
        <v>245</v>
      </c>
      <c r="D226" s="14" t="s">
        <v>505</v>
      </c>
      <c r="E226" s="23">
        <v>72.85</v>
      </c>
      <c r="F226" s="14" t="s">
        <v>542</v>
      </c>
      <c r="G226" s="13">
        <v>271</v>
      </c>
      <c r="H226" s="13">
        <v>2</v>
      </c>
      <c r="I226" s="13">
        <v>2</v>
      </c>
      <c r="J226" s="13">
        <v>2</v>
      </c>
      <c r="K226" s="13">
        <f>VLOOKUP(J226,Points!$A$2:$B$202,2)</f>
        <v>25</v>
      </c>
      <c r="L226" s="13">
        <f ca="1">ROW(K226)-(ROW(F45)+MATCH(F226,OFFSET(F45,1,0,C303,1),0))+1</f>
        <v>5</v>
      </c>
      <c r="M226" s="62">
        <f>IF(D226="M",IF(C305&lt;&gt;"",IF(L226&lt;=C305,K226,0),IF(L226&gt;0,K226,0)),IF(C306&lt;&gt;"",IF(L226&lt;=C306,K226,0),IF(L226&gt;0,K226,0)))</f>
        <v>25</v>
      </c>
      <c r="N226" s="62">
        <f t="shared" si="6"/>
        <v>0</v>
      </c>
      <c r="O226" s="62">
        <f t="shared" si="7"/>
        <v>1</v>
      </c>
      <c r="P226" s="62">
        <f t="shared" si="8"/>
        <v>0</v>
      </c>
      <c r="Q226" s="12"/>
      <c r="R226" s="12"/>
      <c r="S226" s="12"/>
    </row>
    <row r="227" spans="1:19" ht="12.75" customHeight="1">
      <c r="A227" s="16" t="s">
        <v>37</v>
      </c>
      <c r="B227" s="15" t="s">
        <v>269</v>
      </c>
      <c r="C227" s="15" t="s">
        <v>268</v>
      </c>
      <c r="D227" s="14" t="s">
        <v>505</v>
      </c>
      <c r="E227" s="23">
        <v>80.6</v>
      </c>
      <c r="F227" s="14" t="s">
        <v>542</v>
      </c>
      <c r="G227" s="13">
        <v>293</v>
      </c>
      <c r="H227" s="13">
        <v>3</v>
      </c>
      <c r="I227" s="13">
        <v>2</v>
      </c>
      <c r="J227" s="13">
        <v>2</v>
      </c>
      <c r="K227" s="13">
        <f>VLOOKUP(J227,Points!$A$2:$B$202,2)</f>
        <v>25</v>
      </c>
      <c r="L227" s="13">
        <f ca="1">ROW(K227)-(ROW(F45)+MATCH(F227,OFFSET(F45,1,0,C303,1),0))+1</f>
        <v>6</v>
      </c>
      <c r="M227" s="62">
        <f>IF(D227="M",IF(C305&lt;&gt;"",IF(L227&lt;=C305,K227,0),IF(L227&gt;0,K227,0)),IF(C306&lt;&gt;"",IF(L227&lt;=C306,K227,0),IF(L227&gt;0,K227,0)))</f>
        <v>25</v>
      </c>
      <c r="N227" s="62">
        <f t="shared" si="6"/>
        <v>0</v>
      </c>
      <c r="O227" s="62">
        <f t="shared" si="7"/>
        <v>1</v>
      </c>
      <c r="P227" s="62">
        <f t="shared" si="8"/>
        <v>0</v>
      </c>
      <c r="Q227" s="12"/>
      <c r="R227" s="12"/>
      <c r="S227" s="12"/>
    </row>
    <row r="228" spans="1:19" ht="12.75" customHeight="1">
      <c r="A228" s="16" t="s">
        <v>37</v>
      </c>
      <c r="B228" s="15" t="s">
        <v>224</v>
      </c>
      <c r="C228" s="15" t="s">
        <v>279</v>
      </c>
      <c r="D228" s="14" t="s">
        <v>505</v>
      </c>
      <c r="E228" s="23">
        <v>87.95</v>
      </c>
      <c r="F228" s="14" t="s">
        <v>542</v>
      </c>
      <c r="G228" s="13">
        <v>275</v>
      </c>
      <c r="H228" s="13">
        <v>3</v>
      </c>
      <c r="I228" s="13">
        <v>2</v>
      </c>
      <c r="J228" s="13">
        <v>2</v>
      </c>
      <c r="K228" s="13">
        <f>VLOOKUP(J228,Points!$A$2:$B$202,2)</f>
        <v>25</v>
      </c>
      <c r="L228" s="13">
        <f ca="1">ROW(K228)-(ROW(F45)+MATCH(F228,OFFSET(F45,1,0,C303,1),0))+1</f>
        <v>7</v>
      </c>
      <c r="M228" s="62">
        <f>IF(D228="M",IF(C305&lt;&gt;"",IF(L228&lt;=C305,K228,0),IF(L228&gt;0,K228,0)),IF(C306&lt;&gt;"",IF(L228&lt;=C306,K228,0),IF(L228&gt;0,K228,0)))</f>
        <v>25</v>
      </c>
      <c r="N228" s="62">
        <f t="shared" si="6"/>
        <v>0</v>
      </c>
      <c r="O228" s="62">
        <f t="shared" si="7"/>
        <v>1</v>
      </c>
      <c r="P228" s="62">
        <f t="shared" si="8"/>
        <v>0</v>
      </c>
      <c r="Q228" s="12"/>
      <c r="R228" s="12"/>
      <c r="S228" s="12"/>
    </row>
    <row r="229" spans="1:19" ht="12.75" customHeight="1">
      <c r="A229" s="16" t="s">
        <v>37</v>
      </c>
      <c r="B229" s="15" t="s">
        <v>292</v>
      </c>
      <c r="C229" s="15" t="s">
        <v>291</v>
      </c>
      <c r="D229" s="14" t="s">
        <v>505</v>
      </c>
      <c r="E229" s="23">
        <v>90.3</v>
      </c>
      <c r="F229" s="14" t="s">
        <v>542</v>
      </c>
      <c r="G229" s="13">
        <v>308</v>
      </c>
      <c r="H229" s="13">
        <v>2</v>
      </c>
      <c r="I229" s="13">
        <v>2</v>
      </c>
      <c r="J229" s="13">
        <v>2</v>
      </c>
      <c r="K229" s="13">
        <f>VLOOKUP(J229,Points!$A$2:$B$202,2)</f>
        <v>25</v>
      </c>
      <c r="L229" s="13">
        <f ca="1">ROW(K229)-(ROW(F45)+MATCH(F229,OFFSET(F45,1,0,C303,1),0))+1</f>
        <v>8</v>
      </c>
      <c r="M229" s="62">
        <f>IF(D229="M",IF(C305&lt;&gt;"",IF(L229&lt;=C305,K229,0),IF(L229&gt;0,K229,0)),IF(C306&lt;&gt;"",IF(L229&lt;=C306,K229,0),IF(L229&gt;0,K229,0)))</f>
        <v>25</v>
      </c>
      <c r="N229" s="62">
        <f t="shared" si="6"/>
        <v>0</v>
      </c>
      <c r="O229" s="62">
        <f t="shared" si="7"/>
        <v>1</v>
      </c>
      <c r="P229" s="62">
        <f t="shared" si="8"/>
        <v>0</v>
      </c>
      <c r="Q229" s="12"/>
      <c r="R229" s="12"/>
      <c r="S229" s="12"/>
    </row>
    <row r="230" spans="1:19" ht="12.75" customHeight="1">
      <c r="A230" s="16" t="s">
        <v>37</v>
      </c>
      <c r="B230" s="15" t="s">
        <v>317</v>
      </c>
      <c r="C230" s="15" t="s">
        <v>316</v>
      </c>
      <c r="D230" s="14" t="s">
        <v>505</v>
      </c>
      <c r="E230" s="23">
        <v>117</v>
      </c>
      <c r="F230" s="14" t="s">
        <v>542</v>
      </c>
      <c r="G230" s="13">
        <v>247</v>
      </c>
      <c r="H230" s="13">
        <v>2</v>
      </c>
      <c r="I230" s="13">
        <v>2</v>
      </c>
      <c r="J230" s="13">
        <v>2</v>
      </c>
      <c r="K230" s="13">
        <f>VLOOKUP(J230,Points!$A$2:$B$202,2)</f>
        <v>25</v>
      </c>
      <c r="L230" s="13">
        <f ca="1">ROW(K230)-(ROW(F45)+MATCH(F230,OFFSET(F45,1,0,C303,1),0))+1</f>
        <v>9</v>
      </c>
      <c r="M230" s="62">
        <f>IF(D230="M",IF(C305&lt;&gt;"",IF(L230&lt;=C305,K230,0),IF(L230&gt;0,K230,0)),IF(C306&lt;&gt;"",IF(L230&lt;=C306,K230,0),IF(L230&gt;0,K230,0)))</f>
        <v>25</v>
      </c>
      <c r="N230" s="62">
        <f t="shared" si="6"/>
        <v>0</v>
      </c>
      <c r="O230" s="62">
        <f t="shared" si="7"/>
        <v>1</v>
      </c>
      <c r="P230" s="62">
        <f t="shared" si="8"/>
        <v>0</v>
      </c>
      <c r="Q230" s="12"/>
      <c r="R230" s="12"/>
      <c r="S230" s="12"/>
    </row>
    <row r="231" spans="1:19" ht="12.75" customHeight="1">
      <c r="A231" s="16" t="s">
        <v>37</v>
      </c>
      <c r="B231" s="15" t="s">
        <v>217</v>
      </c>
      <c r="C231" s="15" t="s">
        <v>247</v>
      </c>
      <c r="D231" s="14" t="s">
        <v>505</v>
      </c>
      <c r="E231" s="23">
        <v>73</v>
      </c>
      <c r="F231" s="14" t="s">
        <v>542</v>
      </c>
      <c r="G231" s="13">
        <v>263</v>
      </c>
      <c r="H231" s="13">
        <v>3</v>
      </c>
      <c r="I231" s="13">
        <v>4</v>
      </c>
      <c r="J231" s="13">
        <v>3</v>
      </c>
      <c r="K231" s="13">
        <f>VLOOKUP(J231,Points!$A$2:$B$202,2)</f>
        <v>23</v>
      </c>
      <c r="L231" s="13">
        <f ca="1">ROW(K231)-(ROW(F45)+MATCH(F231,OFFSET(F45,1,0,C303,1),0))+1</f>
        <v>10</v>
      </c>
      <c r="M231" s="62">
        <f>IF(D231="M",IF(C305&lt;&gt;"",IF(L231&lt;=C305,K231,0),IF(L231&gt;0,K231,0)),IF(C306&lt;&gt;"",IF(L231&lt;=C306,K231,0),IF(L231&gt;0,K231,0)))</f>
        <v>23</v>
      </c>
      <c r="N231" s="62">
        <f t="shared" si="6"/>
        <v>0</v>
      </c>
      <c r="O231" s="62">
        <f t="shared" si="7"/>
        <v>0</v>
      </c>
      <c r="P231" s="62">
        <f t="shared" si="8"/>
        <v>1</v>
      </c>
      <c r="Q231" s="12"/>
      <c r="R231" s="12"/>
      <c r="S231" s="12"/>
    </row>
    <row r="232" spans="1:19" ht="12.75" customHeight="1">
      <c r="A232" s="16" t="s">
        <v>37</v>
      </c>
      <c r="B232" s="15" t="s">
        <v>272</v>
      </c>
      <c r="C232" s="15" t="s">
        <v>271</v>
      </c>
      <c r="D232" s="14" t="s">
        <v>505</v>
      </c>
      <c r="E232" s="23">
        <v>80</v>
      </c>
      <c r="F232" s="14" t="s">
        <v>542</v>
      </c>
      <c r="G232" s="13">
        <v>292</v>
      </c>
      <c r="H232" s="13">
        <v>2</v>
      </c>
      <c r="I232" s="13">
        <v>4</v>
      </c>
      <c r="J232" s="13">
        <v>3</v>
      </c>
      <c r="K232" s="13">
        <f>VLOOKUP(J232,Points!$A$2:$B$202,2)</f>
        <v>23</v>
      </c>
      <c r="L232" s="13">
        <f ca="1">ROW(K232)-(ROW(F45)+MATCH(F232,OFFSET(F45,1,0,C303,1),0))+1</f>
        <v>11</v>
      </c>
      <c r="M232" s="62">
        <f>IF(D232="M",IF(C305&lt;&gt;"",IF(L232&lt;=C305,K232,0),IF(L232&gt;0,K232,0)),IF(C306&lt;&gt;"",IF(L232&lt;=C306,K232,0),IF(L232&gt;0,K232,0)))</f>
        <v>23</v>
      </c>
      <c r="N232" s="62">
        <f t="shared" si="6"/>
        <v>0</v>
      </c>
      <c r="O232" s="62">
        <f t="shared" si="7"/>
        <v>0</v>
      </c>
      <c r="P232" s="62">
        <f t="shared" si="8"/>
        <v>1</v>
      </c>
      <c r="Q232" s="12"/>
      <c r="R232" s="12"/>
      <c r="S232" s="12"/>
    </row>
    <row r="233" spans="1:19" ht="12.75" customHeight="1">
      <c r="A233" s="16" t="s">
        <v>37</v>
      </c>
      <c r="B233" s="15" t="s">
        <v>129</v>
      </c>
      <c r="C233" s="15" t="s">
        <v>280</v>
      </c>
      <c r="D233" s="14" t="s">
        <v>505</v>
      </c>
      <c r="E233" s="23">
        <v>86.65</v>
      </c>
      <c r="F233" s="14" t="s">
        <v>542</v>
      </c>
      <c r="G233" s="13">
        <v>262</v>
      </c>
      <c r="H233" s="13">
        <v>4</v>
      </c>
      <c r="I233" s="13">
        <v>4</v>
      </c>
      <c r="J233" s="13">
        <v>3</v>
      </c>
      <c r="K233" s="13">
        <f>VLOOKUP(J233,Points!$A$2:$B$202,2)</f>
        <v>23</v>
      </c>
      <c r="L233" s="13">
        <f ca="1">ROW(K233)-(ROW(F45)+MATCH(F233,OFFSET(F45,1,0,C303,1),0))+1</f>
        <v>12</v>
      </c>
      <c r="M233" s="62">
        <f>IF(D233="M",IF(C305&lt;&gt;"",IF(L233&lt;=C305,K233,0),IF(L233&gt;0,K233,0)),IF(C306&lt;&gt;"",IF(L233&lt;=C306,K233,0),IF(L233&gt;0,K233,0)))</f>
        <v>23</v>
      </c>
      <c r="N233" s="62">
        <f t="shared" si="6"/>
        <v>0</v>
      </c>
      <c r="O233" s="62">
        <f t="shared" si="7"/>
        <v>0</v>
      </c>
      <c r="P233" s="62">
        <f t="shared" si="8"/>
        <v>1</v>
      </c>
      <c r="Q233" s="12"/>
      <c r="R233" s="12"/>
      <c r="S233" s="12"/>
    </row>
    <row r="234" spans="1:19" ht="12.75" customHeight="1">
      <c r="A234" s="16" t="s">
        <v>37</v>
      </c>
      <c r="B234" s="15" t="s">
        <v>224</v>
      </c>
      <c r="C234" s="15" t="s">
        <v>223</v>
      </c>
      <c r="D234" s="14" t="s">
        <v>505</v>
      </c>
      <c r="E234" s="23">
        <v>95.4</v>
      </c>
      <c r="F234" s="14" t="s">
        <v>542</v>
      </c>
      <c r="G234" s="13">
        <v>223</v>
      </c>
      <c r="H234" s="13">
        <v>3</v>
      </c>
      <c r="I234" s="13">
        <v>3</v>
      </c>
      <c r="J234" s="13">
        <v>3</v>
      </c>
      <c r="K234" s="13">
        <f>VLOOKUP(J234,Points!$A$2:$B$202,2)</f>
        <v>23</v>
      </c>
      <c r="L234" s="13">
        <f ca="1">ROW(K234)-(ROW(F45)+MATCH(F234,OFFSET(F45,1,0,C303,1),0))+1</f>
        <v>13</v>
      </c>
      <c r="M234" s="62">
        <f>IF(D234="M",IF(C305&lt;&gt;"",IF(L234&lt;=C305,K234,0),IF(L234&gt;0,K234,0)),IF(C306&lt;&gt;"",IF(L234&lt;=C306,K234,0),IF(L234&gt;0,K234,0)))</f>
        <v>23</v>
      </c>
      <c r="N234" s="62">
        <f t="shared" si="6"/>
        <v>0</v>
      </c>
      <c r="O234" s="62">
        <f t="shared" si="7"/>
        <v>0</v>
      </c>
      <c r="P234" s="62">
        <f t="shared" si="8"/>
        <v>1</v>
      </c>
      <c r="Q234" s="12"/>
      <c r="R234" s="12"/>
      <c r="S234" s="12"/>
    </row>
    <row r="235" spans="1:19" ht="12.75" customHeight="1">
      <c r="A235" s="16" t="s">
        <v>37</v>
      </c>
      <c r="B235" s="15" t="s">
        <v>157</v>
      </c>
      <c r="C235" s="15" t="s">
        <v>307</v>
      </c>
      <c r="D235" s="14" t="s">
        <v>505</v>
      </c>
      <c r="E235" s="23">
        <v>101.6</v>
      </c>
      <c r="F235" s="14" t="s">
        <v>542</v>
      </c>
      <c r="G235" s="13">
        <v>235</v>
      </c>
      <c r="H235" s="13">
        <v>3</v>
      </c>
      <c r="I235" s="13">
        <v>3</v>
      </c>
      <c r="J235" s="13">
        <v>3</v>
      </c>
      <c r="K235" s="13">
        <f>VLOOKUP(J235,Points!$A$2:$B$202,2)</f>
        <v>23</v>
      </c>
      <c r="L235" s="13">
        <f ca="1">ROW(K235)-(ROW(F45)+MATCH(F235,OFFSET(F45,1,0,C303,1),0))+1</f>
        <v>14</v>
      </c>
      <c r="M235" s="62">
        <f>IF(D235="M",IF(C305&lt;&gt;"",IF(L235&lt;=C305,K235,0),IF(L235&gt;0,K235,0)),IF(C306&lt;&gt;"",IF(L235&lt;=C306,K235,0),IF(L235&gt;0,K235,0)))</f>
        <v>23</v>
      </c>
      <c r="N235" s="62">
        <f t="shared" si="6"/>
        <v>0</v>
      </c>
      <c r="O235" s="62">
        <f t="shared" si="7"/>
        <v>0</v>
      </c>
      <c r="P235" s="62">
        <f t="shared" si="8"/>
        <v>1</v>
      </c>
      <c r="Q235" s="12"/>
      <c r="R235" s="12"/>
      <c r="S235" s="12"/>
    </row>
    <row r="236" spans="1:19" ht="12.75" customHeight="1">
      <c r="A236" s="16" t="s">
        <v>37</v>
      </c>
      <c r="B236" s="15" t="s">
        <v>314</v>
      </c>
      <c r="C236" s="15" t="s">
        <v>313</v>
      </c>
      <c r="D236" s="14" t="s">
        <v>505</v>
      </c>
      <c r="E236" s="23">
        <v>103.3</v>
      </c>
      <c r="F236" s="14" t="s">
        <v>542</v>
      </c>
      <c r="G236" s="13">
        <v>184</v>
      </c>
      <c r="H236" s="13">
        <v>3</v>
      </c>
      <c r="I236" s="13">
        <v>3</v>
      </c>
      <c r="J236" s="13">
        <v>3</v>
      </c>
      <c r="K236" s="13">
        <f>VLOOKUP(J236,Points!$A$2:$B$202,2)</f>
        <v>23</v>
      </c>
      <c r="L236" s="13">
        <f ca="1">ROW(K236)-(ROW(F45)+MATCH(F236,OFFSET(F45,1,0,C303,1),0))+1</f>
        <v>15</v>
      </c>
      <c r="M236" s="62">
        <f>IF(D236="M",IF(C305&lt;&gt;"",IF(L236&lt;=C305,K236,0),IF(L236&gt;0,K236,0)),IF(C306&lt;&gt;"",IF(L236&lt;=C306,K236,0),IF(L236&gt;0,K236,0)))</f>
        <v>23</v>
      </c>
      <c r="N236" s="62">
        <f t="shared" si="6"/>
        <v>0</v>
      </c>
      <c r="O236" s="62">
        <f t="shared" si="7"/>
        <v>0</v>
      </c>
      <c r="P236" s="62">
        <f t="shared" si="8"/>
        <v>1</v>
      </c>
      <c r="Q236" s="12"/>
      <c r="R236" s="12"/>
      <c r="S236" s="12"/>
    </row>
    <row r="237" spans="1:19" ht="12.75" customHeight="1">
      <c r="A237" s="16" t="s">
        <v>37</v>
      </c>
      <c r="B237" s="15" t="s">
        <v>36</v>
      </c>
      <c r="C237" s="15" t="s">
        <v>35</v>
      </c>
      <c r="D237" s="14" t="s">
        <v>505</v>
      </c>
      <c r="E237" s="23">
        <v>53.75</v>
      </c>
      <c r="F237" s="14" t="s">
        <v>542</v>
      </c>
      <c r="G237" s="13">
        <v>118</v>
      </c>
      <c r="H237" s="13">
        <v>4</v>
      </c>
      <c r="I237" s="13">
        <v>4</v>
      </c>
      <c r="J237" s="13">
        <v>4</v>
      </c>
      <c r="K237" s="13">
        <f>VLOOKUP(J237,Points!$A$2:$B$202,2)</f>
        <v>22</v>
      </c>
      <c r="L237" s="13">
        <f ca="1">ROW(K237)-(ROW(F45)+MATCH(F237,OFFSET(F45,1,0,C303,1),0))+1</f>
        <v>16</v>
      </c>
      <c r="M237" s="62">
        <f>IF(D237="M",IF(C305&lt;&gt;"",IF(L237&lt;=C305,K237,0),IF(L237&gt;0,K237,0)),IF(C306&lt;&gt;"",IF(L237&lt;=C306,K237,0),IF(L237&gt;0,K237,0)))</f>
        <v>22</v>
      </c>
      <c r="N237" s="62">
        <f t="shared" si="6"/>
        <v>0</v>
      </c>
      <c r="O237" s="62">
        <f t="shared" si="7"/>
        <v>0</v>
      </c>
      <c r="P237" s="62">
        <f t="shared" si="8"/>
        <v>0</v>
      </c>
      <c r="Q237" s="12"/>
      <c r="R237" s="12"/>
      <c r="S237" s="12"/>
    </row>
    <row r="238" spans="1:19" ht="12.75" customHeight="1">
      <c r="A238" s="16" t="s">
        <v>37</v>
      </c>
      <c r="B238" s="15" t="s">
        <v>200</v>
      </c>
      <c r="C238" s="15" t="s">
        <v>35</v>
      </c>
      <c r="D238" s="14" t="s">
        <v>505</v>
      </c>
      <c r="E238" s="23">
        <v>71.1</v>
      </c>
      <c r="F238" s="14" t="s">
        <v>542</v>
      </c>
      <c r="G238" s="13">
        <v>202</v>
      </c>
      <c r="H238" s="13">
        <v>5</v>
      </c>
      <c r="I238" s="13">
        <v>4</v>
      </c>
      <c r="J238" s="13">
        <v>4</v>
      </c>
      <c r="K238" s="13">
        <f>VLOOKUP(J238,Points!$A$2:$B$202,2)</f>
        <v>22</v>
      </c>
      <c r="L238" s="13">
        <f ca="1">ROW(K238)-(ROW(F45)+MATCH(F238,OFFSET(F45,1,0,C303,1),0))+1</f>
        <v>17</v>
      </c>
      <c r="M238" s="62">
        <f>IF(D238="M",IF(C305&lt;&gt;"",IF(L238&lt;=C305,K238,0),IF(L238&gt;0,K238,0)),IF(C306&lt;&gt;"",IF(L238&lt;=C306,K238,0),IF(L238&gt;0,K238,0)))</f>
        <v>22</v>
      </c>
      <c r="N238" s="62">
        <f aca="true" t="shared" si="9" ref="N238:N301">COUNTIF(J238:J238,1)</f>
        <v>0</v>
      </c>
      <c r="O238" s="62">
        <f aca="true" t="shared" si="10" ref="O238:O301">COUNTIF(J238:J238,2)</f>
        <v>0</v>
      </c>
      <c r="P238" s="62">
        <f aca="true" t="shared" si="11" ref="P238:P301">COUNTIF(J238:J238,3)</f>
        <v>0</v>
      </c>
      <c r="Q238" s="12"/>
      <c r="R238" s="12"/>
      <c r="S238" s="12"/>
    </row>
    <row r="239" spans="1:19" ht="12.75" customHeight="1">
      <c r="A239" s="16" t="s">
        <v>37</v>
      </c>
      <c r="B239" s="15" t="s">
        <v>202</v>
      </c>
      <c r="C239" s="15" t="s">
        <v>201</v>
      </c>
      <c r="D239" s="14" t="s">
        <v>505</v>
      </c>
      <c r="E239" s="23">
        <v>72.4</v>
      </c>
      <c r="F239" s="14" t="s">
        <v>542</v>
      </c>
      <c r="G239" s="13">
        <v>188</v>
      </c>
      <c r="H239" s="13">
        <v>4</v>
      </c>
      <c r="I239" s="13">
        <v>6</v>
      </c>
      <c r="J239" s="13">
        <v>5</v>
      </c>
      <c r="K239" s="13">
        <f>VLOOKUP(J239,Points!$A$2:$B$202,2)</f>
        <v>21</v>
      </c>
      <c r="L239" s="13">
        <f ca="1">ROW(K239)-(ROW(F45)+MATCH(F239,OFFSET(F45,1,0,C303,1),0))+1</f>
        <v>18</v>
      </c>
      <c r="M239" s="62">
        <f>IF(D239="M",IF(C305&lt;&gt;"",IF(L239&lt;=C305,K239,0),IF(L239&gt;0,K239,0)),IF(C306&lt;&gt;"",IF(L239&lt;=C306,K239,0),IF(L239&gt;0,K239,0)))</f>
        <v>21</v>
      </c>
      <c r="N239" s="62">
        <f t="shared" si="9"/>
        <v>0</v>
      </c>
      <c r="O239" s="62">
        <f t="shared" si="10"/>
        <v>0</v>
      </c>
      <c r="P239" s="62">
        <f t="shared" si="11"/>
        <v>0</v>
      </c>
      <c r="Q239" s="12"/>
      <c r="R239" s="12"/>
      <c r="S239" s="12"/>
    </row>
    <row r="240" spans="1:19" ht="12.75" customHeight="1">
      <c r="A240" s="16" t="s">
        <v>37</v>
      </c>
      <c r="B240" s="15" t="s">
        <v>252</v>
      </c>
      <c r="C240" s="15" t="s">
        <v>251</v>
      </c>
      <c r="D240" s="14" t="s">
        <v>505</v>
      </c>
      <c r="E240" s="23">
        <v>68.7</v>
      </c>
      <c r="F240" s="14" t="s">
        <v>542</v>
      </c>
      <c r="G240" s="13">
        <v>242</v>
      </c>
      <c r="H240" s="13">
        <v>4</v>
      </c>
      <c r="I240" s="13">
        <v>7</v>
      </c>
      <c r="J240" s="13">
        <v>5</v>
      </c>
      <c r="K240" s="13">
        <f>VLOOKUP(J240,Points!$A$2:$B$202,2)</f>
        <v>21</v>
      </c>
      <c r="L240" s="13">
        <f ca="1">ROW(K240)-(ROW(F45)+MATCH(F240,OFFSET(F45,1,0,C303,1),0))+1</f>
        <v>19</v>
      </c>
      <c r="M240" s="62">
        <f>IF(D240="M",IF(C305&lt;&gt;"",IF(L240&lt;=C305,K240,0),IF(L240&gt;0,K240,0)),IF(C306&lt;&gt;"",IF(L240&lt;=C306,K240,0),IF(L240&gt;0,K240,0)))</f>
        <v>21</v>
      </c>
      <c r="N240" s="62">
        <f t="shared" si="9"/>
        <v>0</v>
      </c>
      <c r="O240" s="62">
        <f t="shared" si="10"/>
        <v>0</v>
      </c>
      <c r="P240" s="62">
        <f t="shared" si="11"/>
        <v>0</v>
      </c>
      <c r="Q240" s="12"/>
      <c r="R240" s="12"/>
      <c r="S240" s="12"/>
    </row>
    <row r="241" spans="1:19" ht="12.75" customHeight="1">
      <c r="A241" s="16" t="s">
        <v>37</v>
      </c>
      <c r="B241" s="15" t="s">
        <v>213</v>
      </c>
      <c r="C241" s="15" t="s">
        <v>212</v>
      </c>
      <c r="D241" s="14" t="s">
        <v>505</v>
      </c>
      <c r="E241" s="23">
        <v>75.8</v>
      </c>
      <c r="F241" s="14" t="s">
        <v>542</v>
      </c>
      <c r="G241" s="13">
        <v>199</v>
      </c>
      <c r="H241" s="13">
        <v>6</v>
      </c>
      <c r="I241" s="13">
        <v>6</v>
      </c>
      <c r="J241" s="13">
        <v>5</v>
      </c>
      <c r="K241" s="13">
        <f>VLOOKUP(J241,Points!$A$2:$B$202,2)</f>
        <v>21</v>
      </c>
      <c r="L241" s="13">
        <f ca="1">ROW(K241)-(ROW(F45)+MATCH(F241,OFFSET(F45,1,0,C303,1),0))+1</f>
        <v>20</v>
      </c>
      <c r="M241" s="62">
        <f>IF(D241="M",IF(C305&lt;&gt;"",IF(L241&lt;=C305,K241,0),IF(L241&gt;0,K241,0)),IF(C306&lt;&gt;"",IF(L241&lt;=C306,K241,0),IF(L241&gt;0,K241,0)))</f>
        <v>21</v>
      </c>
      <c r="N241" s="62">
        <f t="shared" si="9"/>
        <v>0</v>
      </c>
      <c r="O241" s="62">
        <f t="shared" si="10"/>
        <v>0</v>
      </c>
      <c r="P241" s="62">
        <f t="shared" si="11"/>
        <v>0</v>
      </c>
      <c r="Q241" s="12"/>
      <c r="R241" s="12"/>
      <c r="S241" s="12"/>
    </row>
    <row r="242" spans="1:19" ht="12.75" customHeight="1">
      <c r="A242" s="16" t="s">
        <v>37</v>
      </c>
      <c r="B242" s="15" t="s">
        <v>283</v>
      </c>
      <c r="C242" s="15" t="s">
        <v>282</v>
      </c>
      <c r="D242" s="14" t="s">
        <v>505</v>
      </c>
      <c r="E242" s="23">
        <v>87.8</v>
      </c>
      <c r="F242" s="14" t="s">
        <v>542</v>
      </c>
      <c r="G242" s="13">
        <v>251</v>
      </c>
      <c r="H242" s="13">
        <v>6</v>
      </c>
      <c r="I242" s="13">
        <v>3</v>
      </c>
      <c r="J242" s="13">
        <v>5</v>
      </c>
      <c r="K242" s="13">
        <f>VLOOKUP(J242,Points!$A$2:$B$202,2)</f>
        <v>21</v>
      </c>
      <c r="L242" s="13">
        <f ca="1">ROW(K242)-(ROW(F45)+MATCH(F242,OFFSET(F45,1,0,C303,1),0))+1</f>
        <v>21</v>
      </c>
      <c r="M242" s="62">
        <f>IF(D242="M",IF(C305&lt;&gt;"",IF(L242&lt;=C305,K242,0),IF(L242&gt;0,K242,0)),IF(C306&lt;&gt;"",IF(L242&lt;=C306,K242,0),IF(L242&gt;0,K242,0)))</f>
        <v>21</v>
      </c>
      <c r="N242" s="62">
        <f t="shared" si="9"/>
        <v>0</v>
      </c>
      <c r="O242" s="62">
        <f t="shared" si="10"/>
        <v>0</v>
      </c>
      <c r="P242" s="62">
        <f t="shared" si="11"/>
        <v>0</v>
      </c>
      <c r="Q242" s="12"/>
      <c r="R242" s="12"/>
      <c r="S242" s="12"/>
    </row>
    <row r="243" spans="1:19" ht="12.75" customHeight="1">
      <c r="A243" s="16" t="s">
        <v>37</v>
      </c>
      <c r="B243" s="15" t="s">
        <v>123</v>
      </c>
      <c r="C243" s="15" t="s">
        <v>296</v>
      </c>
      <c r="D243" s="14" t="s">
        <v>505</v>
      </c>
      <c r="E243" s="23">
        <v>92</v>
      </c>
      <c r="F243" s="14" t="s">
        <v>542</v>
      </c>
      <c r="G243" s="13">
        <v>235</v>
      </c>
      <c r="H243" s="13">
        <v>6</v>
      </c>
      <c r="I243" s="13">
        <v>5</v>
      </c>
      <c r="J243" s="13">
        <v>5</v>
      </c>
      <c r="K243" s="13">
        <f>VLOOKUP(J243,Points!$A$2:$B$202,2)</f>
        <v>21</v>
      </c>
      <c r="L243" s="13">
        <f ca="1">ROW(K243)-(ROW(F45)+MATCH(F243,OFFSET(F45,1,0,C303,1),0))+1</f>
        <v>22</v>
      </c>
      <c r="M243" s="62">
        <f>IF(D243="M",IF(C305&lt;&gt;"",IF(L243&lt;=C305,K243,0),IF(L243&gt;0,K243,0)),IF(C306&lt;&gt;"",IF(L243&lt;=C306,K243,0),IF(L243&gt;0,K243,0)))</f>
        <v>21</v>
      </c>
      <c r="N243" s="62">
        <f t="shared" si="9"/>
        <v>0</v>
      </c>
      <c r="O243" s="62">
        <f t="shared" si="10"/>
        <v>0</v>
      </c>
      <c r="P243" s="62">
        <f t="shared" si="11"/>
        <v>0</v>
      </c>
      <c r="Q243" s="12"/>
      <c r="R243" s="12"/>
      <c r="S243" s="12"/>
    </row>
    <row r="244" spans="1:19" ht="12.75" customHeight="1">
      <c r="A244" s="16" t="s">
        <v>37</v>
      </c>
      <c r="B244" s="15" t="s">
        <v>238</v>
      </c>
      <c r="C244" s="15" t="s">
        <v>237</v>
      </c>
      <c r="D244" s="14" t="s">
        <v>505</v>
      </c>
      <c r="E244" s="23">
        <v>66.3</v>
      </c>
      <c r="F244" s="14" t="s">
        <v>542</v>
      </c>
      <c r="G244" s="13">
        <v>210</v>
      </c>
      <c r="H244" s="13">
        <v>6</v>
      </c>
      <c r="I244" s="13">
        <v>7</v>
      </c>
      <c r="J244" s="13">
        <v>6</v>
      </c>
      <c r="K244" s="13">
        <f>VLOOKUP(J244,Points!$A$2:$B$202,2)</f>
        <v>20</v>
      </c>
      <c r="L244" s="13">
        <f ca="1">ROW(K244)-(ROW(F45)+MATCH(F244,OFFSET(F45,1,0,C303,1),0))+1</f>
        <v>23</v>
      </c>
      <c r="M244" s="62">
        <f>IF(D244="M",IF(C305&lt;&gt;"",IF(L244&lt;=C305,K244,0),IF(L244&gt;0,K244,0)),IF(C306&lt;&gt;"",IF(L244&lt;=C306,K244,0),IF(L244&gt;0,K244,0)))</f>
        <v>20</v>
      </c>
      <c r="N244" s="62">
        <f t="shared" si="9"/>
        <v>0</v>
      </c>
      <c r="O244" s="62">
        <f t="shared" si="10"/>
        <v>0</v>
      </c>
      <c r="P244" s="62">
        <f t="shared" si="11"/>
        <v>0</v>
      </c>
      <c r="Q244" s="12"/>
      <c r="R244" s="12"/>
      <c r="S244" s="12"/>
    </row>
    <row r="245" spans="1:19" ht="12.75" customHeight="1">
      <c r="A245" s="16" t="s">
        <v>37</v>
      </c>
      <c r="B245" s="15" t="s">
        <v>254</v>
      </c>
      <c r="C245" s="15" t="s">
        <v>253</v>
      </c>
      <c r="D245" s="14" t="s">
        <v>505</v>
      </c>
      <c r="E245" s="23">
        <v>72.75</v>
      </c>
      <c r="F245" s="14" t="s">
        <v>542</v>
      </c>
      <c r="G245" s="13">
        <v>240</v>
      </c>
      <c r="H245" s="13">
        <v>7</v>
      </c>
      <c r="I245" s="13">
        <v>8</v>
      </c>
      <c r="J245" s="13">
        <v>6</v>
      </c>
      <c r="K245" s="13">
        <f>VLOOKUP(J245,Points!$A$2:$B$202,2)</f>
        <v>20</v>
      </c>
      <c r="L245" s="13">
        <f ca="1">ROW(K245)-(ROW(F45)+MATCH(F245,OFFSET(F45,1,0,C303,1),0))+1</f>
        <v>24</v>
      </c>
      <c r="M245" s="62">
        <f>IF(D245="M",IF(C305&lt;&gt;"",IF(L245&lt;=C305,K245,0),IF(L245&gt;0,K245,0)),IF(C306&lt;&gt;"",IF(L245&lt;=C306,K245,0),IF(L245&gt;0,K245,0)))</f>
        <v>20</v>
      </c>
      <c r="N245" s="62">
        <f t="shared" si="9"/>
        <v>0</v>
      </c>
      <c r="O245" s="62">
        <f t="shared" si="10"/>
        <v>0</v>
      </c>
      <c r="P245" s="62">
        <f t="shared" si="11"/>
        <v>0</v>
      </c>
      <c r="Q245" s="12"/>
      <c r="R245" s="12"/>
      <c r="S245" s="12"/>
    </row>
    <row r="246" spans="1:19" ht="12.75" customHeight="1">
      <c r="A246" s="16" t="s">
        <v>37</v>
      </c>
      <c r="B246" s="15" t="s">
        <v>274</v>
      </c>
      <c r="C246" s="15" t="s">
        <v>118</v>
      </c>
      <c r="D246" s="14" t="s">
        <v>505</v>
      </c>
      <c r="E246" s="23">
        <v>80.7</v>
      </c>
      <c r="F246" s="14" t="s">
        <v>542</v>
      </c>
      <c r="G246" s="13">
        <v>246</v>
      </c>
      <c r="H246" s="13">
        <v>6</v>
      </c>
      <c r="I246" s="13">
        <v>8</v>
      </c>
      <c r="J246" s="13">
        <v>6</v>
      </c>
      <c r="K246" s="13">
        <f>VLOOKUP(J246,Points!$A$2:$B$202,2)</f>
        <v>20</v>
      </c>
      <c r="L246" s="13">
        <f ca="1">ROW(K246)-(ROW(F45)+MATCH(F246,OFFSET(F45,1,0,C303,1),0))+1</f>
        <v>25</v>
      </c>
      <c r="M246" s="62">
        <f>IF(D246="M",IF(C305&lt;&gt;"",IF(L246&lt;=C305,K246,0),IF(L246&gt;0,K246,0)),IF(C306&lt;&gt;"",IF(L246&lt;=C306,K246,0),IF(L246&gt;0,K246,0)))</f>
        <v>20</v>
      </c>
      <c r="N246" s="62">
        <f t="shared" si="9"/>
        <v>0</v>
      </c>
      <c r="O246" s="62">
        <f t="shared" si="10"/>
        <v>0</v>
      </c>
      <c r="P246" s="62">
        <f t="shared" si="11"/>
        <v>0</v>
      </c>
      <c r="Q246" s="12"/>
      <c r="R246" s="12"/>
      <c r="S246" s="12"/>
    </row>
    <row r="247" spans="1:19" ht="12.75" customHeight="1">
      <c r="A247" s="16" t="s">
        <v>37</v>
      </c>
      <c r="B247" s="15" t="s">
        <v>285</v>
      </c>
      <c r="C247" s="15" t="s">
        <v>284</v>
      </c>
      <c r="D247" s="14" t="s">
        <v>505</v>
      </c>
      <c r="E247" s="23">
        <v>88.3</v>
      </c>
      <c r="F247" s="14" t="s">
        <v>542</v>
      </c>
      <c r="G247" s="13">
        <v>231</v>
      </c>
      <c r="H247" s="13">
        <v>7</v>
      </c>
      <c r="I247" s="13">
        <v>6</v>
      </c>
      <c r="J247" s="13">
        <v>6</v>
      </c>
      <c r="K247" s="13">
        <f>VLOOKUP(J247,Points!$A$2:$B$202,2)</f>
        <v>20</v>
      </c>
      <c r="L247" s="13">
        <f ca="1">ROW(K247)-(ROW(F45)+MATCH(F247,OFFSET(F45,1,0,C303,1),0))+1</f>
        <v>26</v>
      </c>
      <c r="M247" s="62">
        <f>IF(D247="M",IF(C305&lt;&gt;"",IF(L247&lt;=C305,K247,0),IF(L247&gt;0,K247,0)),IF(C306&lt;&gt;"",IF(L247&lt;=C306,K247,0),IF(L247&gt;0,K247,0)))</f>
        <v>20</v>
      </c>
      <c r="N247" s="62">
        <f t="shared" si="9"/>
        <v>0</v>
      </c>
      <c r="O247" s="62">
        <f t="shared" si="10"/>
        <v>0</v>
      </c>
      <c r="P247" s="62">
        <f t="shared" si="11"/>
        <v>0</v>
      </c>
      <c r="Q247" s="12"/>
      <c r="R247" s="12"/>
      <c r="S247" s="12"/>
    </row>
    <row r="248" spans="1:19" ht="12.75" customHeight="1">
      <c r="A248" s="16" t="s">
        <v>37</v>
      </c>
      <c r="B248" s="15" t="s">
        <v>256</v>
      </c>
      <c r="C248" s="15" t="s">
        <v>255</v>
      </c>
      <c r="D248" s="14" t="s">
        <v>505</v>
      </c>
      <c r="E248" s="23">
        <v>71.9</v>
      </c>
      <c r="F248" s="14" t="s">
        <v>542</v>
      </c>
      <c r="G248" s="13">
        <v>239</v>
      </c>
      <c r="H248" s="13">
        <v>9</v>
      </c>
      <c r="I248" s="13">
        <v>5</v>
      </c>
      <c r="J248" s="13">
        <v>7</v>
      </c>
      <c r="K248" s="13">
        <f>VLOOKUP(J248,Points!$A$2:$B$202,2)</f>
        <v>19</v>
      </c>
      <c r="L248" s="13">
        <f ca="1">ROW(K248)-(ROW(F45)+MATCH(F248,OFFSET(F45,1,0,C303,1),0))+1</f>
        <v>27</v>
      </c>
      <c r="M248" s="62">
        <f>IF(D248="M",IF(C305&lt;&gt;"",IF(L248&lt;=C305,K248,0),IF(L248&gt;0,K248,0)),IF(C306&lt;&gt;"",IF(L248&lt;=C306,K248,0),IF(L248&gt;0,K248,0)))</f>
        <v>19</v>
      </c>
      <c r="N248" s="62">
        <f t="shared" si="9"/>
        <v>0</v>
      </c>
      <c r="O248" s="62">
        <f t="shared" si="10"/>
        <v>0</v>
      </c>
      <c r="P248" s="62">
        <f t="shared" si="11"/>
        <v>0</v>
      </c>
      <c r="Q248" s="12"/>
      <c r="R248" s="12"/>
      <c r="S248" s="12"/>
    </row>
    <row r="249" spans="1:19" ht="12.75" customHeight="1">
      <c r="A249" s="16" t="s">
        <v>37</v>
      </c>
      <c r="B249" s="15" t="s">
        <v>68</v>
      </c>
      <c r="C249" s="15" t="s">
        <v>275</v>
      </c>
      <c r="D249" s="14" t="s">
        <v>505</v>
      </c>
      <c r="E249" s="23">
        <v>80.1</v>
      </c>
      <c r="F249" s="14" t="s">
        <v>542</v>
      </c>
      <c r="G249" s="13">
        <v>245</v>
      </c>
      <c r="H249" s="13">
        <v>7</v>
      </c>
      <c r="I249" s="13">
        <v>7</v>
      </c>
      <c r="J249" s="13">
        <v>7</v>
      </c>
      <c r="K249" s="13">
        <f>VLOOKUP(J249,Points!$A$2:$B$202,2)</f>
        <v>19</v>
      </c>
      <c r="L249" s="13">
        <f ca="1">ROW(K249)-(ROW(F45)+MATCH(F249,OFFSET(F45,1,0,C303,1),0))+1</f>
        <v>28</v>
      </c>
      <c r="M249" s="62">
        <f>IF(D249="M",IF(C305&lt;&gt;"",IF(L249&lt;=C305,K249,0),IF(L249&gt;0,K249,0)),IF(C306&lt;&gt;"",IF(L249&lt;=C306,K249,0),IF(L249&gt;0,K249,0)))</f>
        <v>19</v>
      </c>
      <c r="N249" s="62">
        <f t="shared" si="9"/>
        <v>0</v>
      </c>
      <c r="O249" s="62">
        <f t="shared" si="10"/>
        <v>0</v>
      </c>
      <c r="P249" s="62">
        <f t="shared" si="11"/>
        <v>0</v>
      </c>
      <c r="Q249" s="12"/>
      <c r="R249" s="12"/>
      <c r="S249" s="12"/>
    </row>
    <row r="250" spans="1:19" ht="12.75" customHeight="1">
      <c r="A250" s="16" t="s">
        <v>37</v>
      </c>
      <c r="B250" s="15" t="s">
        <v>277</v>
      </c>
      <c r="C250" s="15" t="s">
        <v>276</v>
      </c>
      <c r="D250" s="14" t="s">
        <v>505</v>
      </c>
      <c r="E250" s="23">
        <v>80.6</v>
      </c>
      <c r="F250" s="14" t="s">
        <v>542</v>
      </c>
      <c r="G250" s="13">
        <v>245</v>
      </c>
      <c r="H250" s="13">
        <v>8</v>
      </c>
      <c r="I250" s="13">
        <v>6</v>
      </c>
      <c r="J250" s="13">
        <v>8</v>
      </c>
      <c r="K250" s="13">
        <f>VLOOKUP(J250,Points!$A$2:$B$202,2)</f>
        <v>18</v>
      </c>
      <c r="L250" s="13">
        <f ca="1">ROW(K250)-(ROW(F45)+MATCH(F250,OFFSET(F45,1,0,C303,1),0))+1</f>
        <v>29</v>
      </c>
      <c r="M250" s="62">
        <f>IF(D250="M",IF(C305&lt;&gt;"",IF(L250&lt;=C305,K250,0),IF(L250&gt;0,K250,0)),IF(C306&lt;&gt;"",IF(L250&lt;=C306,K250,0),IF(L250&gt;0,K250,0)))</f>
        <v>18</v>
      </c>
      <c r="N250" s="62">
        <f t="shared" si="9"/>
        <v>0</v>
      </c>
      <c r="O250" s="62">
        <f t="shared" si="10"/>
        <v>0</v>
      </c>
      <c r="P250" s="62">
        <f t="shared" si="11"/>
        <v>0</v>
      </c>
      <c r="Q250" s="12"/>
      <c r="R250" s="12"/>
      <c r="S250" s="12"/>
    </row>
    <row r="251" spans="1:19" ht="12.75" customHeight="1">
      <c r="A251" s="16" t="s">
        <v>37</v>
      </c>
      <c r="B251" s="15" t="s">
        <v>164</v>
      </c>
      <c r="C251" s="15" t="s">
        <v>163</v>
      </c>
      <c r="D251" s="14" t="s">
        <v>505</v>
      </c>
      <c r="E251" s="23">
        <v>84.25</v>
      </c>
      <c r="F251" s="14" t="s">
        <v>542</v>
      </c>
      <c r="G251" s="13">
        <v>0</v>
      </c>
      <c r="H251" s="13">
        <v>5</v>
      </c>
      <c r="I251" s="13">
        <v>0</v>
      </c>
      <c r="J251" s="13">
        <v>0</v>
      </c>
      <c r="K251" s="13">
        <f>VLOOKUP(J251,Points!$A$2:$B$202,2)</f>
        <v>0</v>
      </c>
      <c r="L251" s="13">
        <f ca="1">ROW(K251)-(ROW(F45)+MATCH(F251,OFFSET(F45,1,0,C303,1),0))+1</f>
        <v>30</v>
      </c>
      <c r="M251" s="62">
        <f>IF(D251="M",IF(C305&lt;&gt;"",IF(L251&lt;=C305,K251,0),IF(L251&gt;0,K251,0)),IF(C306&lt;&gt;"",IF(L251&lt;=C306,K251,0),IF(L251&gt;0,K251,0)))</f>
        <v>0</v>
      </c>
      <c r="N251" s="62">
        <f t="shared" si="9"/>
        <v>0</v>
      </c>
      <c r="O251" s="62">
        <f t="shared" si="10"/>
        <v>0</v>
      </c>
      <c r="P251" s="62">
        <f t="shared" si="11"/>
        <v>0</v>
      </c>
      <c r="Q251" s="12"/>
      <c r="R251" s="12"/>
      <c r="S251" s="12"/>
    </row>
    <row r="252" spans="1:19" ht="12.75" customHeight="1">
      <c r="A252" s="16" t="s">
        <v>37</v>
      </c>
      <c r="B252" s="15" t="s">
        <v>26</v>
      </c>
      <c r="C252" s="15" t="s">
        <v>162</v>
      </c>
      <c r="D252" s="14" t="s">
        <v>505</v>
      </c>
      <c r="E252" s="23">
        <v>86.6</v>
      </c>
      <c r="F252" s="14" t="s">
        <v>542</v>
      </c>
      <c r="G252" s="13">
        <v>0</v>
      </c>
      <c r="H252" s="13">
        <v>4</v>
      </c>
      <c r="I252" s="13">
        <v>0</v>
      </c>
      <c r="J252" s="13">
        <v>0</v>
      </c>
      <c r="K252" s="13">
        <f>VLOOKUP(J252,Points!$A$2:$B$202,2)</f>
        <v>0</v>
      </c>
      <c r="L252" s="13">
        <f ca="1">ROW(K252)-(ROW(F45)+MATCH(F252,OFFSET(F45,1,0,C303,1),0))+1</f>
        <v>31</v>
      </c>
      <c r="M252" s="62">
        <f>IF(D252="M",IF(C305&lt;&gt;"",IF(L252&lt;=C305,K252,0),IF(L252&gt;0,K252,0)),IF(C306&lt;&gt;"",IF(L252&lt;=C306,K252,0),IF(L252&gt;0,K252,0)))</f>
        <v>0</v>
      </c>
      <c r="N252" s="62">
        <f t="shared" si="9"/>
        <v>0</v>
      </c>
      <c r="O252" s="62">
        <f t="shared" si="10"/>
        <v>0</v>
      </c>
      <c r="P252" s="62">
        <f t="shared" si="11"/>
        <v>0</v>
      </c>
      <c r="Q252" s="12"/>
      <c r="R252" s="12"/>
      <c r="S252" s="12"/>
    </row>
    <row r="253" spans="1:19" ht="12.75" customHeight="1">
      <c r="A253" s="16" t="s">
        <v>37</v>
      </c>
      <c r="B253" s="15" t="s">
        <v>303</v>
      </c>
      <c r="C253" s="15" t="s">
        <v>302</v>
      </c>
      <c r="D253" s="14" t="s">
        <v>505</v>
      </c>
      <c r="E253" s="23">
        <v>90.35</v>
      </c>
      <c r="F253" s="14" t="s">
        <v>542</v>
      </c>
      <c r="G253" s="13">
        <v>0</v>
      </c>
      <c r="H253" s="13">
        <v>5</v>
      </c>
      <c r="I253" s="13">
        <v>0</v>
      </c>
      <c r="J253" s="13">
        <v>0</v>
      </c>
      <c r="K253" s="13">
        <f>VLOOKUP(J253,Points!$A$2:$B$202,2)</f>
        <v>0</v>
      </c>
      <c r="L253" s="13">
        <f ca="1">ROW(K253)-(ROW(F45)+MATCH(F253,OFFSET(F45,1,0,C303,1),0))+1</f>
        <v>32</v>
      </c>
      <c r="M253" s="62">
        <f>IF(D253="M",IF(C305&lt;&gt;"",IF(L253&lt;=C305,K253,0),IF(L253&gt;0,K253,0)),IF(C306&lt;&gt;"",IF(L253&lt;=C306,K253,0),IF(L253&gt;0,K253,0)))</f>
        <v>0</v>
      </c>
      <c r="N253" s="62">
        <f t="shared" si="9"/>
        <v>0</v>
      </c>
      <c r="O253" s="62">
        <f t="shared" si="10"/>
        <v>0</v>
      </c>
      <c r="P253" s="62">
        <f t="shared" si="11"/>
        <v>0</v>
      </c>
      <c r="Q253" s="12"/>
      <c r="R253" s="12"/>
      <c r="S253" s="12"/>
    </row>
    <row r="254" spans="1:19" ht="12.75" customHeight="1">
      <c r="A254" s="16" t="s">
        <v>51</v>
      </c>
      <c r="B254" s="15" t="s">
        <v>500</v>
      </c>
      <c r="C254" s="15" t="s">
        <v>499</v>
      </c>
      <c r="D254" s="14" t="s">
        <v>554</v>
      </c>
      <c r="E254" s="23">
        <v>98.3</v>
      </c>
      <c r="F254" s="14" t="s">
        <v>577</v>
      </c>
      <c r="G254" s="13">
        <v>162</v>
      </c>
      <c r="H254" s="13">
        <v>2</v>
      </c>
      <c r="I254" s="13">
        <v>1</v>
      </c>
      <c r="J254" s="13">
        <v>2</v>
      </c>
      <c r="K254" s="13">
        <f>VLOOKUP(J254,Points!$A$2:$B$202,2)</f>
        <v>25</v>
      </c>
      <c r="L254" s="13">
        <f ca="1">ROW(K254)-(ROW(F45)+MATCH(F254,OFFSET(F45,1,0,C303,1),0))+1</f>
        <v>1</v>
      </c>
      <c r="M254" s="62">
        <f>IF(D254="M",IF(C305&lt;&gt;"",IF(L254&lt;=C305,K254,0),IF(L254&gt;0,K254,0)),IF(C306&lt;&gt;"",IF(L254&lt;=C306,K254,0),IF(L254&gt;0,K254,0)))</f>
        <v>25</v>
      </c>
      <c r="N254" s="62">
        <f t="shared" si="9"/>
        <v>0</v>
      </c>
      <c r="O254" s="62">
        <f t="shared" si="10"/>
        <v>1</v>
      </c>
      <c r="P254" s="62">
        <f t="shared" si="11"/>
        <v>0</v>
      </c>
      <c r="Q254" s="12"/>
      <c r="R254" s="12"/>
      <c r="S254" s="12"/>
    </row>
    <row r="255" spans="1:19" ht="12.75" customHeight="1">
      <c r="A255" s="16" t="s">
        <v>51</v>
      </c>
      <c r="B255" s="15" t="s">
        <v>346</v>
      </c>
      <c r="C255" s="15" t="s">
        <v>335</v>
      </c>
      <c r="D255" s="14" t="s">
        <v>554</v>
      </c>
      <c r="E255" s="23">
        <v>58.5</v>
      </c>
      <c r="F255" s="14" t="s">
        <v>577</v>
      </c>
      <c r="G255" s="13">
        <v>91</v>
      </c>
      <c r="H255" s="13">
        <v>4</v>
      </c>
      <c r="I255" s="13">
        <v>4</v>
      </c>
      <c r="J255" s="13">
        <v>4</v>
      </c>
      <c r="K255" s="13">
        <f>VLOOKUP(J255,Points!$A$2:$B$202,2)</f>
        <v>22</v>
      </c>
      <c r="L255" s="13">
        <f ca="1">ROW(K255)-(ROW(F45)+MATCH(F255,OFFSET(F45,1,0,C303,1),0))+1</f>
        <v>2</v>
      </c>
      <c r="M255" s="62">
        <f>IF(D255="M",IF(C305&lt;&gt;"",IF(L255&lt;=C305,K255,0),IF(L255&gt;0,K255,0)),IF(C306&lt;&gt;"",IF(L255&lt;=C306,K255,0),IF(L255&gt;0,K255,0)))</f>
        <v>22</v>
      </c>
      <c r="N255" s="62">
        <f t="shared" si="9"/>
        <v>0</v>
      </c>
      <c r="O255" s="62">
        <f t="shared" si="10"/>
        <v>0</v>
      </c>
      <c r="P255" s="62">
        <f t="shared" si="11"/>
        <v>0</v>
      </c>
      <c r="Q255" s="12"/>
      <c r="R255" s="12"/>
      <c r="S255" s="12"/>
    </row>
    <row r="256" spans="1:19" ht="12.75" customHeight="1">
      <c r="A256" s="16" t="s">
        <v>51</v>
      </c>
      <c r="B256" s="15" t="s">
        <v>50</v>
      </c>
      <c r="C256" s="15" t="s">
        <v>49</v>
      </c>
      <c r="D256" s="14" t="s">
        <v>505</v>
      </c>
      <c r="E256" s="23">
        <v>59.45</v>
      </c>
      <c r="F256" s="14" t="s">
        <v>543</v>
      </c>
      <c r="G256" s="13">
        <v>150</v>
      </c>
      <c r="H256" s="13">
        <v>3</v>
      </c>
      <c r="I256" s="13">
        <v>4</v>
      </c>
      <c r="J256" s="13">
        <v>3</v>
      </c>
      <c r="K256" s="13">
        <f>VLOOKUP(J256,Points!$A$2:$B$202,2)</f>
        <v>23</v>
      </c>
      <c r="L256" s="13">
        <f ca="1">ROW(K256)-(ROW(F45)+MATCH(F256,OFFSET(F45,1,0,C303,1),0))+1</f>
        <v>1</v>
      </c>
      <c r="M256" s="62">
        <f>IF(D256="M",IF(C305&lt;&gt;"",IF(L256&lt;=C305,K256,0),IF(L256&gt;0,K256,0)),IF(C306&lt;&gt;"",IF(L256&lt;=C306,K256,0),IF(L256&gt;0,K256,0)))</f>
        <v>23</v>
      </c>
      <c r="N256" s="62">
        <f t="shared" si="9"/>
        <v>0</v>
      </c>
      <c r="O256" s="62">
        <f t="shared" si="10"/>
        <v>0</v>
      </c>
      <c r="P256" s="62">
        <f t="shared" si="11"/>
        <v>1</v>
      </c>
      <c r="Q256" s="12"/>
      <c r="R256" s="12"/>
      <c r="S256" s="12"/>
    </row>
    <row r="257" spans="1:19" ht="12.75" customHeight="1">
      <c r="A257" s="16" t="s">
        <v>34</v>
      </c>
      <c r="B257" s="15" t="s">
        <v>332</v>
      </c>
      <c r="C257" s="15" t="s">
        <v>331</v>
      </c>
      <c r="D257" s="14" t="s">
        <v>554</v>
      </c>
      <c r="E257" s="23">
        <v>49</v>
      </c>
      <c r="F257" s="14" t="s">
        <v>578</v>
      </c>
      <c r="G257" s="13">
        <v>105</v>
      </c>
      <c r="H257" s="13">
        <v>3</v>
      </c>
      <c r="I257" s="13">
        <v>3</v>
      </c>
      <c r="J257" s="13">
        <v>3</v>
      </c>
      <c r="K257" s="13">
        <f>VLOOKUP(J257,Points!$A$2:$B$202,2)</f>
        <v>23</v>
      </c>
      <c r="L257" s="13">
        <f ca="1">ROW(K257)-(ROW(F45)+MATCH(F257,OFFSET(F45,1,0,C303,1),0))+1</f>
        <v>1</v>
      </c>
      <c r="M257" s="62">
        <f>IF(D257="M",IF(C305&lt;&gt;"",IF(L257&lt;=C305,K257,0),IF(L257&gt;0,K257,0)),IF(C306&lt;&gt;"",IF(L257&lt;=C306,K257,0),IF(L257&gt;0,K257,0)))</f>
        <v>23</v>
      </c>
      <c r="N257" s="62">
        <f t="shared" si="9"/>
        <v>0</v>
      </c>
      <c r="O257" s="62">
        <f t="shared" si="10"/>
        <v>0</v>
      </c>
      <c r="P257" s="62">
        <f t="shared" si="11"/>
        <v>1</v>
      </c>
      <c r="Q257" s="12"/>
      <c r="R257" s="12"/>
      <c r="S257" s="12"/>
    </row>
    <row r="258" spans="1:19" ht="12.75" customHeight="1">
      <c r="A258" s="16" t="s">
        <v>34</v>
      </c>
      <c r="B258" s="15" t="s">
        <v>132</v>
      </c>
      <c r="C258" s="15" t="s">
        <v>131</v>
      </c>
      <c r="D258" s="14" t="s">
        <v>505</v>
      </c>
      <c r="E258" s="23">
        <v>65.75</v>
      </c>
      <c r="F258" s="14" t="s">
        <v>544</v>
      </c>
      <c r="G258" s="13">
        <v>239</v>
      </c>
      <c r="H258" s="13">
        <v>1</v>
      </c>
      <c r="I258" s="13">
        <v>1</v>
      </c>
      <c r="J258" s="13">
        <v>1</v>
      </c>
      <c r="K258" s="13">
        <f>VLOOKUP(J258,Points!$A$2:$B$202,2)</f>
        <v>28</v>
      </c>
      <c r="L258" s="13">
        <f ca="1">ROW(K258)-(ROW(F45)+MATCH(F258,OFFSET(F45,1,0,C303,1),0))+1</f>
        <v>1</v>
      </c>
      <c r="M258" s="62">
        <f>IF(D258="M",IF(C305&lt;&gt;"",IF(L258&lt;=C305,K258,0),IF(L258&gt;0,K258,0)),IF(C306&lt;&gt;"",IF(L258&lt;=C306,K258,0),IF(L258&gt;0,K258,0)))</f>
        <v>28</v>
      </c>
      <c r="N258" s="62">
        <f t="shared" si="9"/>
        <v>1</v>
      </c>
      <c r="O258" s="62">
        <f t="shared" si="10"/>
        <v>0</v>
      </c>
      <c r="P258" s="62">
        <f t="shared" si="11"/>
        <v>0</v>
      </c>
      <c r="Q258" s="12"/>
      <c r="R258" s="12"/>
      <c r="S258" s="12"/>
    </row>
    <row r="259" spans="1:19" ht="12.75" customHeight="1">
      <c r="A259" s="16" t="s">
        <v>34</v>
      </c>
      <c r="B259" s="15" t="s">
        <v>132</v>
      </c>
      <c r="C259" s="15" t="s">
        <v>131</v>
      </c>
      <c r="D259" s="14" t="s">
        <v>505</v>
      </c>
      <c r="E259" s="23">
        <v>65.75</v>
      </c>
      <c r="F259" s="14" t="s">
        <v>544</v>
      </c>
      <c r="G259" s="13">
        <v>239</v>
      </c>
      <c r="H259" s="13">
        <v>2</v>
      </c>
      <c r="I259" s="13">
        <v>2</v>
      </c>
      <c r="J259" s="13">
        <v>2</v>
      </c>
      <c r="K259" s="13">
        <f>VLOOKUP(J259,Points!$A$2:$B$202,2)</f>
        <v>25</v>
      </c>
      <c r="L259" s="13">
        <f ca="1">ROW(K259)-(ROW(F45)+MATCH(F259,OFFSET(F45,1,0,C303,1),0))+1</f>
        <v>2</v>
      </c>
      <c r="M259" s="62">
        <f>IF(D259="M",IF(C305&lt;&gt;"",IF(L259&lt;=C305,K259,0),IF(L259&gt;0,K259,0)),IF(C306&lt;&gt;"",IF(L259&lt;=C306,K259,0),IF(L259&gt;0,K259,0)))</f>
        <v>25</v>
      </c>
      <c r="N259" s="62">
        <f t="shared" si="9"/>
        <v>0</v>
      </c>
      <c r="O259" s="62">
        <f t="shared" si="10"/>
        <v>1</v>
      </c>
      <c r="P259" s="62">
        <f t="shared" si="11"/>
        <v>0</v>
      </c>
      <c r="Q259" s="12"/>
      <c r="R259" s="12"/>
      <c r="S259" s="12"/>
    </row>
    <row r="260" spans="1:19" ht="12.75" customHeight="1">
      <c r="A260" s="16" t="s">
        <v>34</v>
      </c>
      <c r="B260" s="15" t="s">
        <v>132</v>
      </c>
      <c r="C260" s="15" t="s">
        <v>131</v>
      </c>
      <c r="D260" s="14" t="s">
        <v>505</v>
      </c>
      <c r="E260" s="23">
        <v>65.75</v>
      </c>
      <c r="F260" s="14" t="s">
        <v>544</v>
      </c>
      <c r="G260" s="13">
        <v>239</v>
      </c>
      <c r="H260" s="13">
        <v>2</v>
      </c>
      <c r="I260" s="13">
        <v>1</v>
      </c>
      <c r="J260" s="13">
        <v>2</v>
      </c>
      <c r="K260" s="13">
        <f>VLOOKUP(J260,Points!$A$2:$B$202,2)</f>
        <v>25</v>
      </c>
      <c r="L260" s="13">
        <f ca="1">ROW(K260)-(ROW(F45)+MATCH(F260,OFFSET(F45,1,0,C303,1),0))+1</f>
        <v>3</v>
      </c>
      <c r="M260" s="62">
        <f>IF(D260="M",IF(C305&lt;&gt;"",IF(L260&lt;=C305,K260,0),IF(L260&gt;0,K260,0)),IF(C306&lt;&gt;"",IF(L260&lt;=C306,K260,0),IF(L260&gt;0,K260,0)))</f>
        <v>25</v>
      </c>
      <c r="N260" s="62">
        <f t="shared" si="9"/>
        <v>0</v>
      </c>
      <c r="O260" s="62">
        <f t="shared" si="10"/>
        <v>1</v>
      </c>
      <c r="P260" s="62">
        <f t="shared" si="11"/>
        <v>0</v>
      </c>
      <c r="Q260" s="12"/>
      <c r="R260" s="12"/>
      <c r="S260" s="12"/>
    </row>
    <row r="261" spans="1:19" ht="12.75" customHeight="1">
      <c r="A261" s="16" t="s">
        <v>34</v>
      </c>
      <c r="B261" s="15" t="s">
        <v>33</v>
      </c>
      <c r="C261" s="15" t="s">
        <v>32</v>
      </c>
      <c r="D261" s="14" t="s">
        <v>505</v>
      </c>
      <c r="E261" s="23">
        <v>53.75</v>
      </c>
      <c r="F261" s="14" t="s">
        <v>544</v>
      </c>
      <c r="G261" s="13">
        <v>162</v>
      </c>
      <c r="H261" s="13">
        <v>3</v>
      </c>
      <c r="I261" s="13">
        <v>2</v>
      </c>
      <c r="J261" s="13">
        <v>3</v>
      </c>
      <c r="K261" s="13">
        <f>VLOOKUP(J261,Points!$A$2:$B$202,2)</f>
        <v>23</v>
      </c>
      <c r="L261" s="13">
        <f ca="1">ROW(K261)-(ROW(F45)+MATCH(F261,OFFSET(F45,1,0,C303,1),0))+1</f>
        <v>4</v>
      </c>
      <c r="M261" s="62">
        <f>IF(D261="M",IF(C305&lt;&gt;"",IF(L261&lt;=C305,K261,0),IF(L261&gt;0,K261,0)),IF(C306&lt;&gt;"",IF(L261&lt;=C306,K261,0),IF(L261&gt;0,K261,0)))</f>
        <v>23</v>
      </c>
      <c r="N261" s="62">
        <f t="shared" si="9"/>
        <v>0</v>
      </c>
      <c r="O261" s="62">
        <f t="shared" si="10"/>
        <v>0</v>
      </c>
      <c r="P261" s="62">
        <f t="shared" si="11"/>
        <v>1</v>
      </c>
      <c r="Q261" s="12"/>
      <c r="R261" s="12"/>
      <c r="S261" s="12"/>
    </row>
    <row r="262" spans="1:19" ht="12.75" customHeight="1">
      <c r="A262" s="16" t="s">
        <v>34</v>
      </c>
      <c r="B262" s="15" t="s">
        <v>33</v>
      </c>
      <c r="C262" s="15" t="s">
        <v>32</v>
      </c>
      <c r="D262" s="14" t="s">
        <v>505</v>
      </c>
      <c r="E262" s="23">
        <v>53.75</v>
      </c>
      <c r="F262" s="14" t="s">
        <v>544</v>
      </c>
      <c r="G262" s="13">
        <v>162</v>
      </c>
      <c r="H262" s="13">
        <v>4</v>
      </c>
      <c r="I262" s="13">
        <v>3</v>
      </c>
      <c r="J262" s="13">
        <v>4</v>
      </c>
      <c r="K262" s="13">
        <f>VLOOKUP(J262,Points!$A$2:$B$202,2)</f>
        <v>22</v>
      </c>
      <c r="L262" s="13">
        <f ca="1">ROW(K262)-(ROW(F45)+MATCH(F262,OFFSET(F45,1,0,C303,1),0))+1</f>
        <v>5</v>
      </c>
      <c r="M262" s="62">
        <f>IF(D262="M",IF(C305&lt;&gt;"",IF(L262&lt;=C305,K262,0),IF(L262&gt;0,K262,0)),IF(C306&lt;&gt;"",IF(L262&lt;=C306,K262,0),IF(L262&gt;0,K262,0)))</f>
        <v>22</v>
      </c>
      <c r="N262" s="62">
        <f t="shared" si="9"/>
        <v>0</v>
      </c>
      <c r="O262" s="62">
        <f t="shared" si="10"/>
        <v>0</v>
      </c>
      <c r="P262" s="62">
        <f t="shared" si="11"/>
        <v>0</v>
      </c>
      <c r="Q262" s="12"/>
      <c r="R262" s="12"/>
      <c r="S262" s="12"/>
    </row>
    <row r="263" spans="1:19" ht="12.75" customHeight="1">
      <c r="A263" s="16" t="s">
        <v>34</v>
      </c>
      <c r="B263" s="15" t="s">
        <v>62</v>
      </c>
      <c r="C263" s="15" t="s">
        <v>61</v>
      </c>
      <c r="D263" s="14" t="s">
        <v>505</v>
      </c>
      <c r="E263" s="23">
        <v>59.6</v>
      </c>
      <c r="F263" s="14" t="s">
        <v>544</v>
      </c>
      <c r="G263" s="13">
        <v>114</v>
      </c>
      <c r="H263" s="13">
        <v>8</v>
      </c>
      <c r="I263" s="13">
        <v>9</v>
      </c>
      <c r="J263" s="13">
        <v>8</v>
      </c>
      <c r="K263" s="13">
        <f>VLOOKUP(J263,Points!$A$2:$B$202,2)</f>
        <v>18</v>
      </c>
      <c r="L263" s="13">
        <f ca="1">ROW(K263)-(ROW(F45)+MATCH(F263,OFFSET(F45,1,0,C303,1),0))+1</f>
        <v>6</v>
      </c>
      <c r="M263" s="62">
        <f>IF(D263="M",IF(C305&lt;&gt;"",IF(L263&lt;=C305,K263,0),IF(L263&gt;0,K263,0)),IF(C306&lt;&gt;"",IF(L263&lt;=C306,K263,0),IF(L263&gt;0,K263,0)))</f>
        <v>18</v>
      </c>
      <c r="N263" s="62">
        <f t="shared" si="9"/>
        <v>0</v>
      </c>
      <c r="O263" s="62">
        <f t="shared" si="10"/>
        <v>0</v>
      </c>
      <c r="P263" s="62">
        <f t="shared" si="11"/>
        <v>0</v>
      </c>
      <c r="Q263" s="12"/>
      <c r="R263" s="12"/>
      <c r="S263" s="12"/>
    </row>
    <row r="264" spans="1:19" ht="12.75" customHeight="1">
      <c r="A264" s="16" t="s">
        <v>34</v>
      </c>
      <c r="B264" s="15" t="s">
        <v>129</v>
      </c>
      <c r="C264" s="15" t="s">
        <v>128</v>
      </c>
      <c r="D264" s="14" t="s">
        <v>505</v>
      </c>
      <c r="E264" s="23">
        <v>60.65</v>
      </c>
      <c r="F264" s="14" t="s">
        <v>544</v>
      </c>
      <c r="G264" s="13">
        <v>0</v>
      </c>
      <c r="H264" s="13">
        <v>0</v>
      </c>
      <c r="I264" s="13">
        <v>0</v>
      </c>
      <c r="J264" s="13">
        <v>0</v>
      </c>
      <c r="K264" s="13">
        <f>VLOOKUP(J264,Points!$A$2:$B$202,2)</f>
        <v>0</v>
      </c>
      <c r="L264" s="13">
        <f ca="1">ROW(K264)-(ROW(F45)+MATCH(F264,OFFSET(F45,1,0,C303,1),0))+1</f>
        <v>7</v>
      </c>
      <c r="M264" s="62">
        <f>IF(D264="M",IF(C305&lt;&gt;"",IF(L264&lt;=C305,K264,0),IF(L264&gt;0,K264,0)),IF(C306&lt;&gt;"",IF(L264&lt;=C306,K264,0),IF(L264&gt;0,K264,0)))</f>
        <v>0</v>
      </c>
      <c r="N264" s="62">
        <f t="shared" si="9"/>
        <v>0</v>
      </c>
      <c r="O264" s="62">
        <f t="shared" si="10"/>
        <v>0</v>
      </c>
      <c r="P264" s="62">
        <f t="shared" si="11"/>
        <v>0</v>
      </c>
      <c r="Q264" s="12"/>
      <c r="R264" s="12"/>
      <c r="S264" s="12"/>
    </row>
    <row r="265" spans="1:19" ht="12.75" customHeight="1">
      <c r="A265" s="16" t="s">
        <v>111</v>
      </c>
      <c r="B265" s="15" t="s">
        <v>439</v>
      </c>
      <c r="C265" s="15" t="s">
        <v>438</v>
      </c>
      <c r="D265" s="14" t="s">
        <v>554</v>
      </c>
      <c r="E265" s="23">
        <v>64.25</v>
      </c>
      <c r="F265" s="14" t="s">
        <v>579</v>
      </c>
      <c r="G265" s="13">
        <v>135</v>
      </c>
      <c r="H265" s="13">
        <v>3</v>
      </c>
      <c r="I265" s="13">
        <v>3</v>
      </c>
      <c r="J265" s="13">
        <v>3</v>
      </c>
      <c r="K265" s="13">
        <f>VLOOKUP(J265,Points!$A$2:$B$202,2)</f>
        <v>23</v>
      </c>
      <c r="L265" s="13">
        <f ca="1">ROW(K265)-(ROW(F45)+MATCH(F265,OFFSET(F45,1,0,C303,1),0))+1</f>
        <v>1</v>
      </c>
      <c r="M265" s="62">
        <f>IF(D265="M",IF(C305&lt;&gt;"",IF(L265&lt;=C305,K265,0),IF(L265&gt;0,K265,0)),IF(C306&lt;&gt;"",IF(L265&lt;=C306,K265,0),IF(L265&gt;0,K265,0)))</f>
        <v>23</v>
      </c>
      <c r="N265" s="62">
        <f t="shared" si="9"/>
        <v>0</v>
      </c>
      <c r="O265" s="62">
        <f t="shared" si="10"/>
        <v>0</v>
      </c>
      <c r="P265" s="62">
        <f t="shared" si="11"/>
        <v>1</v>
      </c>
      <c r="Q265" s="12"/>
      <c r="R265" s="12"/>
      <c r="S265" s="12"/>
    </row>
    <row r="266" spans="1:19" ht="12.75" customHeight="1">
      <c r="A266" s="16" t="s">
        <v>111</v>
      </c>
      <c r="B266" s="15" t="s">
        <v>460</v>
      </c>
      <c r="C266" s="15" t="s">
        <v>379</v>
      </c>
      <c r="D266" s="14" t="s">
        <v>554</v>
      </c>
      <c r="E266" s="23">
        <v>59</v>
      </c>
      <c r="F266" s="14" t="s">
        <v>579</v>
      </c>
      <c r="G266" s="13">
        <v>145</v>
      </c>
      <c r="H266" s="13">
        <v>7</v>
      </c>
      <c r="I266" s="13">
        <v>6</v>
      </c>
      <c r="J266" s="13">
        <v>6</v>
      </c>
      <c r="K266" s="13">
        <f>VLOOKUP(J266,Points!$A$2:$B$202,2)</f>
        <v>20</v>
      </c>
      <c r="L266" s="13">
        <f ca="1">ROW(K266)-(ROW(F45)+MATCH(F266,OFFSET(F45,1,0,C303,1),0))+1</f>
        <v>2</v>
      </c>
      <c r="M266" s="62">
        <f>IF(D266="M",IF(C305&lt;&gt;"",IF(L266&lt;=C305,K266,0),IF(L266&gt;0,K266,0)),IF(C306&lt;&gt;"",IF(L266&lt;=C306,K266,0),IF(L266&gt;0,K266,0)))</f>
        <v>20</v>
      </c>
      <c r="N266" s="62">
        <f t="shared" si="9"/>
        <v>0</v>
      </c>
      <c r="O266" s="62">
        <f t="shared" si="10"/>
        <v>0</v>
      </c>
      <c r="P266" s="62">
        <f t="shared" si="11"/>
        <v>0</v>
      </c>
      <c r="Q266" s="12"/>
      <c r="R266" s="12"/>
      <c r="S266" s="12"/>
    </row>
    <row r="267" spans="1:19" ht="12.75" customHeight="1">
      <c r="A267" s="16" t="s">
        <v>111</v>
      </c>
      <c r="B267" s="15" t="s">
        <v>110</v>
      </c>
      <c r="C267" s="15" t="s">
        <v>109</v>
      </c>
      <c r="D267" s="14" t="s">
        <v>505</v>
      </c>
      <c r="E267" s="23">
        <v>105.7</v>
      </c>
      <c r="F267" s="14" t="s">
        <v>545</v>
      </c>
      <c r="G267" s="13">
        <v>188</v>
      </c>
      <c r="H267" s="13">
        <v>1</v>
      </c>
      <c r="I267" s="13">
        <v>1</v>
      </c>
      <c r="J267" s="13">
        <v>1</v>
      </c>
      <c r="K267" s="13">
        <f>VLOOKUP(J267,Points!$A$2:$B$202,2)</f>
        <v>28</v>
      </c>
      <c r="L267" s="13">
        <f ca="1">ROW(K267)-(ROW(F45)+MATCH(F267,OFFSET(F45,1,0,C303,1),0))+1</f>
        <v>1</v>
      </c>
      <c r="M267" s="62">
        <f>IF(D267="M",IF(C305&lt;&gt;"",IF(L267&lt;=C305,K267,0),IF(L267&gt;0,K267,0)),IF(C306&lt;&gt;"",IF(L267&lt;=C306,K267,0),IF(L267&gt;0,K267,0)))</f>
        <v>28</v>
      </c>
      <c r="N267" s="62">
        <f t="shared" si="9"/>
        <v>1</v>
      </c>
      <c r="O267" s="62">
        <f t="shared" si="10"/>
        <v>0</v>
      </c>
      <c r="P267" s="62">
        <f t="shared" si="11"/>
        <v>0</v>
      </c>
      <c r="Q267" s="12"/>
      <c r="R267" s="12"/>
      <c r="S267" s="12"/>
    </row>
    <row r="268" spans="1:19" ht="12.75" customHeight="1">
      <c r="A268" s="16" t="s">
        <v>111</v>
      </c>
      <c r="B268" s="15" t="s">
        <v>224</v>
      </c>
      <c r="C268" s="15" t="s">
        <v>236</v>
      </c>
      <c r="D268" s="14" t="s">
        <v>505</v>
      </c>
      <c r="E268" s="23">
        <v>66</v>
      </c>
      <c r="F268" s="14" t="s">
        <v>545</v>
      </c>
      <c r="G268" s="13">
        <v>218</v>
      </c>
      <c r="H268" s="13">
        <v>5</v>
      </c>
      <c r="I268" s="13">
        <v>5</v>
      </c>
      <c r="J268" s="13">
        <v>5</v>
      </c>
      <c r="K268" s="13">
        <f>VLOOKUP(J268,Points!$A$2:$B$202,2)</f>
        <v>21</v>
      </c>
      <c r="L268" s="13">
        <f ca="1">ROW(K268)-(ROW(F45)+MATCH(F268,OFFSET(F45,1,0,C303,1),0))+1</f>
        <v>2</v>
      </c>
      <c r="M268" s="62">
        <f>IF(D268="M",IF(C305&lt;&gt;"",IF(L268&lt;=C305,K268,0),IF(L268&gt;0,K268,0)),IF(C306&lt;&gt;"",IF(L268&lt;=C306,K268,0),IF(L268&gt;0,K268,0)))</f>
        <v>21</v>
      </c>
      <c r="N268" s="62">
        <f t="shared" si="9"/>
        <v>0</v>
      </c>
      <c r="O268" s="62">
        <f t="shared" si="10"/>
        <v>0</v>
      </c>
      <c r="P268" s="62">
        <f t="shared" si="11"/>
        <v>0</v>
      </c>
      <c r="Q268" s="12"/>
      <c r="R268" s="12"/>
      <c r="S268" s="12"/>
    </row>
    <row r="269" spans="1:19" ht="12.75" customHeight="1">
      <c r="A269" s="16" t="s">
        <v>111</v>
      </c>
      <c r="B269" s="15" t="s">
        <v>188</v>
      </c>
      <c r="C269" s="15" t="s">
        <v>195</v>
      </c>
      <c r="D269" s="14" t="s">
        <v>505</v>
      </c>
      <c r="E269" s="23">
        <v>65.85</v>
      </c>
      <c r="F269" s="14" t="s">
        <v>545</v>
      </c>
      <c r="G269" s="13">
        <v>0</v>
      </c>
      <c r="H269" s="13">
        <v>4</v>
      </c>
      <c r="I269" s="13">
        <v>0</v>
      </c>
      <c r="J269" s="13">
        <v>0</v>
      </c>
      <c r="K269" s="13">
        <f>VLOOKUP(J269,Points!$A$2:$B$202,2)</f>
        <v>0</v>
      </c>
      <c r="L269" s="13">
        <f ca="1">ROW(K269)-(ROW(F45)+MATCH(F269,OFFSET(F45,1,0,C303,1),0))+1</f>
        <v>3</v>
      </c>
      <c r="M269" s="62">
        <f>IF(D269="M",IF(C305&lt;&gt;"",IF(L269&lt;=C305,K269,0),IF(L269&gt;0,K269,0)),IF(C306&lt;&gt;"",IF(L269&lt;=C306,K269,0),IF(L269&gt;0,K269,0)))</f>
        <v>0</v>
      </c>
      <c r="N269" s="62">
        <f t="shared" si="9"/>
        <v>0</v>
      </c>
      <c r="O269" s="62">
        <f t="shared" si="10"/>
        <v>0</v>
      </c>
      <c r="P269" s="62">
        <f t="shared" si="11"/>
        <v>0</v>
      </c>
      <c r="Q269" s="12"/>
      <c r="R269" s="12"/>
      <c r="S269" s="12"/>
    </row>
    <row r="270" spans="1:19" ht="12.75" customHeight="1">
      <c r="A270" s="16" t="s">
        <v>41</v>
      </c>
      <c r="B270" s="15" t="s">
        <v>273</v>
      </c>
      <c r="C270" s="15" t="s">
        <v>39</v>
      </c>
      <c r="D270" s="14" t="s">
        <v>554</v>
      </c>
      <c r="E270" s="23">
        <v>69.75</v>
      </c>
      <c r="F270" s="14" t="s">
        <v>580</v>
      </c>
      <c r="G270" s="13">
        <v>125</v>
      </c>
      <c r="H270" s="13">
        <v>3</v>
      </c>
      <c r="I270" s="13">
        <v>3</v>
      </c>
      <c r="J270" s="13">
        <v>3</v>
      </c>
      <c r="K270" s="13">
        <f>VLOOKUP(J270,Points!$A$2:$B$202,2)</f>
        <v>23</v>
      </c>
      <c r="L270" s="13">
        <f ca="1">ROW(K270)-(ROW(F45)+MATCH(F270,OFFSET(F45,1,0,C303,1),0))+1</f>
        <v>1</v>
      </c>
      <c r="M270" s="62">
        <f>IF(D270="M",IF(C305&lt;&gt;"",IF(L270&lt;=C305,K270,0),IF(L270&gt;0,K270,0)),IF(C306&lt;&gt;"",IF(L270&lt;=C306,K270,0),IF(L270&gt;0,K270,0)))</f>
        <v>23</v>
      </c>
      <c r="N270" s="62">
        <f t="shared" si="9"/>
        <v>0</v>
      </c>
      <c r="O270" s="62">
        <f t="shared" si="10"/>
        <v>0</v>
      </c>
      <c r="P270" s="62">
        <f t="shared" si="11"/>
        <v>1</v>
      </c>
      <c r="Q270" s="12"/>
      <c r="R270" s="12"/>
      <c r="S270" s="12"/>
    </row>
    <row r="271" spans="1:19" ht="12.75" customHeight="1">
      <c r="A271" s="16" t="s">
        <v>41</v>
      </c>
      <c r="B271" s="15" t="s">
        <v>431</v>
      </c>
      <c r="C271" s="15" t="s">
        <v>459</v>
      </c>
      <c r="D271" s="14" t="s">
        <v>554</v>
      </c>
      <c r="E271" s="23">
        <v>59</v>
      </c>
      <c r="F271" s="14" t="s">
        <v>580</v>
      </c>
      <c r="G271" s="13">
        <v>168</v>
      </c>
      <c r="H271" s="13">
        <v>4</v>
      </c>
      <c r="I271" s="13">
        <v>4</v>
      </c>
      <c r="J271" s="13">
        <v>4</v>
      </c>
      <c r="K271" s="13">
        <f>VLOOKUP(J271,Points!$A$2:$B$202,2)</f>
        <v>22</v>
      </c>
      <c r="L271" s="13">
        <f ca="1">ROW(K271)-(ROW(F45)+MATCH(F271,OFFSET(F45,1,0,C303,1),0))+1</f>
        <v>2</v>
      </c>
      <c r="M271" s="62">
        <f>IF(D271="M",IF(C305&lt;&gt;"",IF(L271&lt;=C305,K271,0),IF(L271&gt;0,K271,0)),IF(C306&lt;&gt;"",IF(L271&lt;=C306,K271,0),IF(L271&gt;0,K271,0)))</f>
        <v>22</v>
      </c>
      <c r="N271" s="62">
        <f t="shared" si="9"/>
        <v>0</v>
      </c>
      <c r="O271" s="62">
        <f t="shared" si="10"/>
        <v>0</v>
      </c>
      <c r="P271" s="62">
        <f t="shared" si="11"/>
        <v>0</v>
      </c>
      <c r="Q271" s="12"/>
      <c r="R271" s="12"/>
      <c r="S271" s="12"/>
    </row>
    <row r="272" spans="1:19" ht="12.75" customHeight="1">
      <c r="A272" s="16" t="s">
        <v>41</v>
      </c>
      <c r="B272" s="15" t="s">
        <v>399</v>
      </c>
      <c r="C272" s="15" t="s">
        <v>398</v>
      </c>
      <c r="D272" s="14" t="s">
        <v>554</v>
      </c>
      <c r="E272" s="23">
        <v>63.5</v>
      </c>
      <c r="F272" s="14" t="s">
        <v>580</v>
      </c>
      <c r="G272" s="13">
        <v>121</v>
      </c>
      <c r="H272" s="13">
        <v>6</v>
      </c>
      <c r="I272" s="13">
        <v>6</v>
      </c>
      <c r="J272" s="13">
        <v>6</v>
      </c>
      <c r="K272" s="13">
        <f>VLOOKUP(J272,Points!$A$2:$B$202,2)</f>
        <v>20</v>
      </c>
      <c r="L272" s="13">
        <f ca="1">ROW(K272)-(ROW(F45)+MATCH(F272,OFFSET(F45,1,0,C303,1),0))+1</f>
        <v>3</v>
      </c>
      <c r="M272" s="62">
        <f>IF(D272="M",IF(C305&lt;&gt;"",IF(L272&lt;=C305,K272,0),IF(L272&gt;0,K272,0)),IF(C306&lt;&gt;"",IF(L272&lt;=C306,K272,0),IF(L272&gt;0,K272,0)))</f>
        <v>20</v>
      </c>
      <c r="N272" s="62">
        <f t="shared" si="9"/>
        <v>0</v>
      </c>
      <c r="O272" s="62">
        <f t="shared" si="10"/>
        <v>0</v>
      </c>
      <c r="P272" s="62">
        <f t="shared" si="11"/>
        <v>0</v>
      </c>
      <c r="Q272" s="12"/>
      <c r="R272" s="12"/>
      <c r="S272" s="12"/>
    </row>
    <row r="273" spans="1:19" ht="12.75" customHeight="1">
      <c r="A273" s="16" t="s">
        <v>41</v>
      </c>
      <c r="B273" s="15" t="s">
        <v>418</v>
      </c>
      <c r="C273" s="15" t="s">
        <v>463</v>
      </c>
      <c r="D273" s="14" t="s">
        <v>554</v>
      </c>
      <c r="E273" s="23">
        <v>56.35</v>
      </c>
      <c r="F273" s="14" t="s">
        <v>580</v>
      </c>
      <c r="G273" s="13">
        <v>135</v>
      </c>
      <c r="H273" s="13">
        <v>9</v>
      </c>
      <c r="I273" s="13">
        <v>8</v>
      </c>
      <c r="J273" s="13">
        <v>8</v>
      </c>
      <c r="K273" s="13">
        <f>VLOOKUP(J273,Points!$A$2:$B$202,2)</f>
        <v>18</v>
      </c>
      <c r="L273" s="13">
        <f ca="1">ROW(K273)-(ROW(F45)+MATCH(F273,OFFSET(F45,1,0,C303,1),0))+1</f>
        <v>4</v>
      </c>
      <c r="M273" s="62">
        <f>IF(D273="M",IF(C305&lt;&gt;"",IF(L273&lt;=C305,K273,0),IF(L273&gt;0,K273,0)),IF(C306&lt;&gt;"",IF(L273&lt;=C306,K273,0),IF(L273&gt;0,K273,0)))</f>
        <v>18</v>
      </c>
      <c r="N273" s="62">
        <f t="shared" si="9"/>
        <v>0</v>
      </c>
      <c r="O273" s="62">
        <f t="shared" si="10"/>
        <v>0</v>
      </c>
      <c r="P273" s="62">
        <f t="shared" si="11"/>
        <v>0</v>
      </c>
      <c r="Q273" s="12"/>
      <c r="R273" s="12"/>
      <c r="S273" s="12"/>
    </row>
    <row r="274" spans="1:19" ht="12.75" customHeight="1">
      <c r="A274" s="16" t="s">
        <v>41</v>
      </c>
      <c r="B274" s="15" t="s">
        <v>148</v>
      </c>
      <c r="C274" s="15" t="s">
        <v>147</v>
      </c>
      <c r="D274" s="14" t="s">
        <v>505</v>
      </c>
      <c r="E274" s="23">
        <v>78.4</v>
      </c>
      <c r="F274" s="14" t="s">
        <v>546</v>
      </c>
      <c r="G274" s="13">
        <v>274</v>
      </c>
      <c r="H274" s="13">
        <v>1</v>
      </c>
      <c r="I274" s="13">
        <v>1</v>
      </c>
      <c r="J274" s="13">
        <v>1</v>
      </c>
      <c r="K274" s="13">
        <f>VLOOKUP(J274,Points!$A$2:$B$202,2)</f>
        <v>28</v>
      </c>
      <c r="L274" s="13">
        <f ca="1">ROW(K274)-(ROW(F45)+MATCH(F274,OFFSET(F45,1,0,C303,1),0))+1</f>
        <v>1</v>
      </c>
      <c r="M274" s="62">
        <f>IF(D274="M",IF(C305&lt;&gt;"",IF(L274&lt;=C305,K274,0),IF(L274&gt;0,K274,0)),IF(C306&lt;&gt;"",IF(L274&lt;=C306,K274,0),IF(L274&gt;0,K274,0)))</f>
        <v>28</v>
      </c>
      <c r="N274" s="62">
        <f t="shared" si="9"/>
        <v>1</v>
      </c>
      <c r="O274" s="62">
        <f t="shared" si="10"/>
        <v>0</v>
      </c>
      <c r="P274" s="62">
        <f t="shared" si="11"/>
        <v>0</v>
      </c>
      <c r="Q274" s="12"/>
      <c r="R274" s="12"/>
      <c r="S274" s="12"/>
    </row>
    <row r="275" spans="1:19" ht="12.75" customHeight="1">
      <c r="A275" s="16" t="s">
        <v>41</v>
      </c>
      <c r="B275" s="15" t="s">
        <v>148</v>
      </c>
      <c r="C275" s="15" t="s">
        <v>147</v>
      </c>
      <c r="D275" s="14" t="s">
        <v>505</v>
      </c>
      <c r="E275" s="23">
        <v>78.4</v>
      </c>
      <c r="F275" s="14" t="s">
        <v>546</v>
      </c>
      <c r="G275" s="13">
        <v>274</v>
      </c>
      <c r="H275" s="13">
        <v>2</v>
      </c>
      <c r="I275" s="13">
        <v>2</v>
      </c>
      <c r="J275" s="13">
        <v>2</v>
      </c>
      <c r="K275" s="13">
        <f>VLOOKUP(J275,Points!$A$2:$B$202,2)</f>
        <v>25</v>
      </c>
      <c r="L275" s="13">
        <f ca="1">ROW(K275)-(ROW(F45)+MATCH(F275,OFFSET(F45,1,0,C303,1),0))+1</f>
        <v>2</v>
      </c>
      <c r="M275" s="62">
        <f>IF(D275="M",IF(C305&lt;&gt;"",IF(L275&lt;=C305,K275,0),IF(L275&gt;0,K275,0)),IF(C306&lt;&gt;"",IF(L275&lt;=C306,K275,0),IF(L275&gt;0,K275,0)))</f>
        <v>25</v>
      </c>
      <c r="N275" s="62">
        <f t="shared" si="9"/>
        <v>0</v>
      </c>
      <c r="O275" s="62">
        <f t="shared" si="10"/>
        <v>1</v>
      </c>
      <c r="P275" s="62">
        <f t="shared" si="11"/>
        <v>0</v>
      </c>
      <c r="Q275" s="12"/>
      <c r="R275" s="12"/>
      <c r="S275" s="12"/>
    </row>
    <row r="276" spans="1:19" ht="12.75" customHeight="1">
      <c r="A276" s="16" t="s">
        <v>41</v>
      </c>
      <c r="B276" s="15" t="s">
        <v>226</v>
      </c>
      <c r="C276" s="15" t="s">
        <v>172</v>
      </c>
      <c r="D276" s="14" t="s">
        <v>505</v>
      </c>
      <c r="E276" s="23">
        <v>101.8</v>
      </c>
      <c r="F276" s="14" t="s">
        <v>546</v>
      </c>
      <c r="G276" s="13">
        <v>233</v>
      </c>
      <c r="H276" s="13">
        <v>2</v>
      </c>
      <c r="I276" s="13">
        <v>2</v>
      </c>
      <c r="J276" s="13">
        <v>2</v>
      </c>
      <c r="K276" s="13">
        <f>VLOOKUP(J276,Points!$A$2:$B$202,2)</f>
        <v>25</v>
      </c>
      <c r="L276" s="13">
        <f ca="1">ROW(K276)-(ROW(F45)+MATCH(F276,OFFSET(F45,1,0,C303,1),0))+1</f>
        <v>3</v>
      </c>
      <c r="M276" s="62">
        <f>IF(D276="M",IF(C305&lt;&gt;"",IF(L276&lt;=C305,K276,0),IF(L276&gt;0,K276,0)),IF(C306&lt;&gt;"",IF(L276&lt;=C306,K276,0),IF(L276&gt;0,K276,0)))</f>
        <v>25</v>
      </c>
      <c r="N276" s="62">
        <f t="shared" si="9"/>
        <v>0</v>
      </c>
      <c r="O276" s="62">
        <f t="shared" si="10"/>
        <v>1</v>
      </c>
      <c r="P276" s="62">
        <f t="shared" si="11"/>
        <v>0</v>
      </c>
      <c r="Q276" s="12"/>
      <c r="R276" s="12"/>
      <c r="S276" s="12"/>
    </row>
    <row r="277" spans="1:19" ht="12.75" customHeight="1">
      <c r="A277" s="16" t="s">
        <v>41</v>
      </c>
      <c r="B277" s="15" t="s">
        <v>148</v>
      </c>
      <c r="C277" s="15" t="s">
        <v>147</v>
      </c>
      <c r="D277" s="14" t="s">
        <v>505</v>
      </c>
      <c r="E277" s="23">
        <v>78.4</v>
      </c>
      <c r="F277" s="14" t="s">
        <v>546</v>
      </c>
      <c r="G277" s="13">
        <v>274</v>
      </c>
      <c r="H277" s="13">
        <v>5</v>
      </c>
      <c r="I277" s="13">
        <v>3</v>
      </c>
      <c r="J277" s="13">
        <v>4</v>
      </c>
      <c r="K277" s="13">
        <f>VLOOKUP(J277,Points!$A$2:$B$202,2)</f>
        <v>22</v>
      </c>
      <c r="L277" s="13">
        <f ca="1">ROW(K277)-(ROW(F45)+MATCH(F277,OFFSET(F45,1,0,C303,1),0))+1</f>
        <v>4</v>
      </c>
      <c r="M277" s="62">
        <f>IF(D277="M",IF(C305&lt;&gt;"",IF(L277&lt;=C305,K277,0),IF(L277&gt;0,K277,0)),IF(C306&lt;&gt;"",IF(L277&lt;=C306,K277,0),IF(L277&gt;0,K277,0)))</f>
        <v>22</v>
      </c>
      <c r="N277" s="62">
        <f t="shared" si="9"/>
        <v>0</v>
      </c>
      <c r="O277" s="62">
        <f t="shared" si="10"/>
        <v>0</v>
      </c>
      <c r="P277" s="62">
        <f t="shared" si="11"/>
        <v>0</v>
      </c>
      <c r="Q277" s="12"/>
      <c r="R277" s="12"/>
      <c r="S277" s="12"/>
    </row>
    <row r="278" spans="1:19" ht="12.75" customHeight="1">
      <c r="A278" s="16" t="s">
        <v>41</v>
      </c>
      <c r="B278" s="15" t="s">
        <v>40</v>
      </c>
      <c r="C278" s="15" t="s">
        <v>39</v>
      </c>
      <c r="D278" s="14" t="s">
        <v>505</v>
      </c>
      <c r="E278" s="23">
        <v>52.55</v>
      </c>
      <c r="F278" s="14" t="s">
        <v>546</v>
      </c>
      <c r="G278" s="13">
        <v>96</v>
      </c>
      <c r="H278" s="13">
        <v>5</v>
      </c>
      <c r="I278" s="13">
        <v>5</v>
      </c>
      <c r="J278" s="13">
        <v>5</v>
      </c>
      <c r="K278" s="13">
        <f>VLOOKUP(J278,Points!$A$2:$B$202,2)</f>
        <v>21</v>
      </c>
      <c r="L278" s="13">
        <f ca="1">ROW(K278)-(ROW(F45)+MATCH(F278,OFFSET(F45,1,0,C303,1),0))+1</f>
        <v>5</v>
      </c>
      <c r="M278" s="62">
        <f>IF(D278="M",IF(C305&lt;&gt;"",IF(L278&lt;=C305,K278,0),IF(L278&gt;0,K278,0)),IF(C306&lt;&gt;"",IF(L278&lt;=C306,K278,0),IF(L278&gt;0,K278,0)))</f>
        <v>21</v>
      </c>
      <c r="N278" s="62">
        <f t="shared" si="9"/>
        <v>0</v>
      </c>
      <c r="O278" s="62">
        <f t="shared" si="10"/>
        <v>0</v>
      </c>
      <c r="P278" s="62">
        <f t="shared" si="11"/>
        <v>0</v>
      </c>
      <c r="Q278" s="12"/>
      <c r="R278" s="12"/>
      <c r="S278" s="12"/>
    </row>
    <row r="279" spans="1:19" ht="12.75" customHeight="1">
      <c r="A279" s="16" t="s">
        <v>167</v>
      </c>
      <c r="B279" s="15" t="s">
        <v>26</v>
      </c>
      <c r="C279" s="15" t="s">
        <v>166</v>
      </c>
      <c r="D279" s="14" t="s">
        <v>505</v>
      </c>
      <c r="E279" s="23">
        <v>95.75</v>
      </c>
      <c r="F279" s="14" t="s">
        <v>547</v>
      </c>
      <c r="G279" s="13">
        <v>256</v>
      </c>
      <c r="H279" s="13">
        <v>1</v>
      </c>
      <c r="I279" s="13">
        <v>1</v>
      </c>
      <c r="J279" s="13">
        <v>1</v>
      </c>
      <c r="K279" s="13">
        <f>VLOOKUP(J279,Points!$A$2:$B$202,2)</f>
        <v>28</v>
      </c>
      <c r="L279" s="13">
        <f ca="1">ROW(K279)-(ROW(F45)+MATCH(F279,OFFSET(F45,1,0,C303,1),0))+1</f>
        <v>1</v>
      </c>
      <c r="M279" s="62">
        <f>IF(D279="M",IF(C305&lt;&gt;"",IF(L279&lt;=C305,K279,0),IF(L279&gt;0,K279,0)),IF(C306&lt;&gt;"",IF(L279&lt;=C306,K279,0),IF(L279&gt;0,K279,0)))</f>
        <v>28</v>
      </c>
      <c r="N279" s="62">
        <f t="shared" si="9"/>
        <v>1</v>
      </c>
      <c r="O279" s="62">
        <f t="shared" si="10"/>
        <v>0</v>
      </c>
      <c r="P279" s="62">
        <f t="shared" si="11"/>
        <v>0</v>
      </c>
      <c r="Q279" s="12"/>
      <c r="R279" s="12"/>
      <c r="S279" s="12"/>
    </row>
    <row r="280" spans="1:19" ht="12.75" customHeight="1">
      <c r="A280" s="16" t="s">
        <v>167</v>
      </c>
      <c r="B280" s="15" t="s">
        <v>26</v>
      </c>
      <c r="C280" s="15" t="s">
        <v>166</v>
      </c>
      <c r="D280" s="14" t="s">
        <v>505</v>
      </c>
      <c r="E280" s="23">
        <v>95.75</v>
      </c>
      <c r="F280" s="14" t="s">
        <v>547</v>
      </c>
      <c r="G280" s="13">
        <v>256</v>
      </c>
      <c r="H280" s="13">
        <v>2</v>
      </c>
      <c r="I280" s="13">
        <v>2</v>
      </c>
      <c r="J280" s="13">
        <v>2</v>
      </c>
      <c r="K280" s="13">
        <f>VLOOKUP(J280,Points!$A$2:$B$202,2)</f>
        <v>25</v>
      </c>
      <c r="L280" s="13">
        <f ca="1">ROW(K280)-(ROW(F45)+MATCH(F280,OFFSET(F45,1,0,C303,1),0))+1</f>
        <v>2</v>
      </c>
      <c r="M280" s="62">
        <f>IF(D280="M",IF(C305&lt;&gt;"",IF(L280&lt;=C305,K280,0),IF(L280&gt;0,K280,0)),IF(C306&lt;&gt;"",IF(L280&lt;=C306,K280,0),IF(L280&gt;0,K280,0)))</f>
        <v>25</v>
      </c>
      <c r="N280" s="62">
        <f t="shared" si="9"/>
        <v>0</v>
      </c>
      <c r="O280" s="62">
        <f t="shared" si="10"/>
        <v>1</v>
      </c>
      <c r="P280" s="62">
        <f t="shared" si="11"/>
        <v>0</v>
      </c>
      <c r="Q280" s="12"/>
      <c r="R280" s="12"/>
      <c r="S280" s="12"/>
    </row>
    <row r="281" spans="1:19" ht="12.75" customHeight="1">
      <c r="A281" s="16" t="s">
        <v>65</v>
      </c>
      <c r="B281" s="15" t="s">
        <v>64</v>
      </c>
      <c r="C281" s="15" t="s">
        <v>63</v>
      </c>
      <c r="D281" s="14" t="s">
        <v>505</v>
      </c>
      <c r="E281" s="23">
        <v>58.85</v>
      </c>
      <c r="F281" s="14" t="s">
        <v>548</v>
      </c>
      <c r="G281" s="13">
        <v>0</v>
      </c>
      <c r="H281" s="13">
        <v>0</v>
      </c>
      <c r="I281" s="13">
        <v>2</v>
      </c>
      <c r="J281" s="13">
        <v>0</v>
      </c>
      <c r="K281" s="13">
        <f>VLOOKUP(J281,Points!$A$2:$B$202,2)</f>
        <v>0</v>
      </c>
      <c r="L281" s="13">
        <f ca="1">ROW(K281)-(ROW(F45)+MATCH(F281,OFFSET(F45,1,0,C303,1),0))+1</f>
        <v>1</v>
      </c>
      <c r="M281" s="62">
        <f>IF(D281="M",IF(C305&lt;&gt;"",IF(L281&lt;=C305,K281,0),IF(L281&gt;0,K281,0)),IF(C306&lt;&gt;"",IF(L281&lt;=C306,K281,0),IF(L281&gt;0,K281,0)))</f>
        <v>0</v>
      </c>
      <c r="N281" s="62">
        <f t="shared" si="9"/>
        <v>0</v>
      </c>
      <c r="O281" s="62">
        <f t="shared" si="10"/>
        <v>0</v>
      </c>
      <c r="P281" s="62">
        <f t="shared" si="11"/>
        <v>0</v>
      </c>
      <c r="Q281" s="12"/>
      <c r="R281" s="12"/>
      <c r="S281" s="12"/>
    </row>
    <row r="282" spans="1:19" ht="12.75" customHeight="1">
      <c r="A282" s="16" t="s">
        <v>381</v>
      </c>
      <c r="B282" s="15" t="s">
        <v>386</v>
      </c>
      <c r="C282" s="15" t="s">
        <v>385</v>
      </c>
      <c r="D282" s="14" t="s">
        <v>554</v>
      </c>
      <c r="E282" s="23">
        <v>57.7</v>
      </c>
      <c r="F282" s="14" t="s">
        <v>581</v>
      </c>
      <c r="G282" s="13">
        <v>186</v>
      </c>
      <c r="H282" s="13">
        <v>1</v>
      </c>
      <c r="I282" s="13">
        <v>1</v>
      </c>
      <c r="J282" s="13">
        <v>1</v>
      </c>
      <c r="K282" s="13">
        <f>VLOOKUP(J282,Points!$A$2:$B$202,2)</f>
        <v>28</v>
      </c>
      <c r="L282" s="13">
        <f ca="1">ROW(K282)-(ROW(F45)+MATCH(F282,OFFSET(F45,1,0,C303,1),0))+1</f>
        <v>1</v>
      </c>
      <c r="M282" s="62">
        <f>IF(D282="M",IF(C305&lt;&gt;"",IF(L282&lt;=C305,K282,0),IF(L282&gt;0,K282,0)),IF(C306&lt;&gt;"",IF(L282&lt;=C306,K282,0),IF(L282&gt;0,K282,0)))</f>
        <v>28</v>
      </c>
      <c r="N282" s="62">
        <f t="shared" si="9"/>
        <v>1</v>
      </c>
      <c r="O282" s="62">
        <f t="shared" si="10"/>
        <v>0</v>
      </c>
      <c r="P282" s="62">
        <f t="shared" si="11"/>
        <v>0</v>
      </c>
      <c r="Q282" s="12"/>
      <c r="R282" s="12"/>
      <c r="S282" s="12"/>
    </row>
    <row r="283" spans="1:19" ht="12.75" customHeight="1">
      <c r="A283" s="16" t="s">
        <v>381</v>
      </c>
      <c r="B283" s="15" t="s">
        <v>386</v>
      </c>
      <c r="C283" s="15" t="s">
        <v>385</v>
      </c>
      <c r="D283" s="14" t="s">
        <v>554</v>
      </c>
      <c r="E283" s="23">
        <v>57.7</v>
      </c>
      <c r="F283" s="14" t="s">
        <v>581</v>
      </c>
      <c r="G283" s="13">
        <v>186</v>
      </c>
      <c r="H283" s="13">
        <v>1</v>
      </c>
      <c r="I283" s="13">
        <v>1</v>
      </c>
      <c r="J283" s="13">
        <v>1</v>
      </c>
      <c r="K283" s="13">
        <f>VLOOKUP(J283,Points!$A$2:$B$202,2)</f>
        <v>28</v>
      </c>
      <c r="L283" s="13">
        <f ca="1">ROW(K283)-(ROW(F45)+MATCH(F283,OFFSET(F45,1,0,C303,1),0))+1</f>
        <v>2</v>
      </c>
      <c r="M283" s="62">
        <f>IF(D283="M",IF(C305&lt;&gt;"",IF(L283&lt;=C305,K283,0),IF(L283&gt;0,K283,0)),IF(C306&lt;&gt;"",IF(L283&lt;=C306,K283,0),IF(L283&gt;0,K283,0)))</f>
        <v>28</v>
      </c>
      <c r="N283" s="62">
        <f t="shared" si="9"/>
        <v>1</v>
      </c>
      <c r="O283" s="62">
        <f t="shared" si="10"/>
        <v>0</v>
      </c>
      <c r="P283" s="62">
        <f t="shared" si="11"/>
        <v>0</v>
      </c>
      <c r="Q283" s="12"/>
      <c r="R283" s="12"/>
      <c r="S283" s="12"/>
    </row>
    <row r="284" spans="1:19" ht="12.75" customHeight="1">
      <c r="A284" s="16" t="s">
        <v>381</v>
      </c>
      <c r="B284" s="15" t="s">
        <v>457</v>
      </c>
      <c r="C284" s="15" t="s">
        <v>385</v>
      </c>
      <c r="D284" s="14" t="s">
        <v>554</v>
      </c>
      <c r="E284" s="23">
        <v>58.25</v>
      </c>
      <c r="F284" s="14" t="s">
        <v>581</v>
      </c>
      <c r="G284" s="13">
        <v>190</v>
      </c>
      <c r="H284" s="13">
        <v>1</v>
      </c>
      <c r="I284" s="13">
        <v>1</v>
      </c>
      <c r="J284" s="13">
        <v>1</v>
      </c>
      <c r="K284" s="13">
        <f>VLOOKUP(J284,Points!$A$2:$B$202,2)</f>
        <v>28</v>
      </c>
      <c r="L284" s="13">
        <f ca="1">ROW(K284)-(ROW(F45)+MATCH(F284,OFFSET(F45,1,0,C303,1),0))+1</f>
        <v>3</v>
      </c>
      <c r="M284" s="62">
        <f>IF(D284="M",IF(C305&lt;&gt;"",IF(L284&lt;=C305,K284,0),IF(L284&gt;0,K284,0)),IF(C306&lt;&gt;"",IF(L284&lt;=C306,K284,0),IF(L284&gt;0,K284,0)))</f>
        <v>28</v>
      </c>
      <c r="N284" s="62">
        <f t="shared" si="9"/>
        <v>1</v>
      </c>
      <c r="O284" s="62">
        <f t="shared" si="10"/>
        <v>0</v>
      </c>
      <c r="P284" s="62">
        <f t="shared" si="11"/>
        <v>0</v>
      </c>
      <c r="Q284" s="12"/>
      <c r="R284" s="12"/>
      <c r="S284" s="12"/>
    </row>
    <row r="285" spans="1:19" ht="12.75" customHeight="1">
      <c r="A285" s="16" t="s">
        <v>381</v>
      </c>
      <c r="B285" s="15" t="s">
        <v>409</v>
      </c>
      <c r="C285" s="15" t="s">
        <v>408</v>
      </c>
      <c r="D285" s="14" t="s">
        <v>554</v>
      </c>
      <c r="E285" s="23">
        <v>71.25</v>
      </c>
      <c r="F285" s="14" t="s">
        <v>581</v>
      </c>
      <c r="G285" s="13">
        <v>154</v>
      </c>
      <c r="H285" s="13">
        <v>2</v>
      </c>
      <c r="I285" s="13">
        <v>1</v>
      </c>
      <c r="J285" s="13">
        <v>1</v>
      </c>
      <c r="K285" s="13">
        <f>VLOOKUP(J285,Points!$A$2:$B$202,2)</f>
        <v>28</v>
      </c>
      <c r="L285" s="13">
        <f ca="1">ROW(K285)-(ROW(F45)+MATCH(F285,OFFSET(F45,1,0,C303,1),0))+1</f>
        <v>4</v>
      </c>
      <c r="M285" s="62">
        <f>IF(D285="M",IF(C305&lt;&gt;"",IF(L285&lt;=C305,K285,0),IF(L285&gt;0,K285,0)),IF(C306&lt;&gt;"",IF(L285&lt;=C306,K285,0),IF(L285&gt;0,K285,0)))</f>
        <v>28</v>
      </c>
      <c r="N285" s="62">
        <f t="shared" si="9"/>
        <v>1</v>
      </c>
      <c r="O285" s="62">
        <f t="shared" si="10"/>
        <v>0</v>
      </c>
      <c r="P285" s="62">
        <f t="shared" si="11"/>
        <v>0</v>
      </c>
      <c r="Q285" s="12"/>
      <c r="R285" s="12"/>
      <c r="S285" s="12"/>
    </row>
    <row r="286" spans="1:19" ht="12.75" customHeight="1">
      <c r="A286" s="16" t="s">
        <v>381</v>
      </c>
      <c r="B286" s="15" t="s">
        <v>409</v>
      </c>
      <c r="C286" s="15" t="s">
        <v>408</v>
      </c>
      <c r="D286" s="14" t="s">
        <v>554</v>
      </c>
      <c r="E286" s="23">
        <v>71.25</v>
      </c>
      <c r="F286" s="14" t="s">
        <v>581</v>
      </c>
      <c r="G286" s="13">
        <v>154</v>
      </c>
      <c r="H286" s="13">
        <v>1</v>
      </c>
      <c r="I286" s="13">
        <v>1</v>
      </c>
      <c r="J286" s="13">
        <v>1</v>
      </c>
      <c r="K286" s="13">
        <f>VLOOKUP(J286,Points!$A$2:$B$202,2)</f>
        <v>28</v>
      </c>
      <c r="L286" s="13">
        <f ca="1">ROW(K286)-(ROW(F45)+MATCH(F286,OFFSET(F45,1,0,C303,1),0))+1</f>
        <v>5</v>
      </c>
      <c r="M286" s="62">
        <f>IF(D286="M",IF(C305&lt;&gt;"",IF(L286&lt;=C305,K286,0),IF(L286&gt;0,K286,0)),IF(C306&lt;&gt;"",IF(L286&lt;=C306,K286,0),IF(L286&gt;0,K286,0)))</f>
        <v>28</v>
      </c>
      <c r="N286" s="62">
        <f t="shared" si="9"/>
        <v>1</v>
      </c>
      <c r="O286" s="62">
        <f t="shared" si="10"/>
        <v>0</v>
      </c>
      <c r="P286" s="62">
        <f t="shared" si="11"/>
        <v>0</v>
      </c>
      <c r="Q286" s="12"/>
      <c r="R286" s="12"/>
      <c r="S286" s="12"/>
    </row>
    <row r="287" spans="1:19" ht="12.75" customHeight="1">
      <c r="A287" s="16" t="s">
        <v>381</v>
      </c>
      <c r="B287" s="15" t="s">
        <v>380</v>
      </c>
      <c r="C287" s="15" t="s">
        <v>379</v>
      </c>
      <c r="D287" s="14" t="s">
        <v>554</v>
      </c>
      <c r="E287" s="23">
        <v>53.1</v>
      </c>
      <c r="F287" s="14" t="s">
        <v>581</v>
      </c>
      <c r="G287" s="13">
        <v>148</v>
      </c>
      <c r="H287" s="13">
        <v>2</v>
      </c>
      <c r="I287" s="13">
        <v>2</v>
      </c>
      <c r="J287" s="13">
        <v>2</v>
      </c>
      <c r="K287" s="13">
        <f>VLOOKUP(J287,Points!$A$2:$B$202,2)</f>
        <v>25</v>
      </c>
      <c r="L287" s="13">
        <f ca="1">ROW(K287)-(ROW(F45)+MATCH(F287,OFFSET(F45,1,0,C303,1),0))+1</f>
        <v>6</v>
      </c>
      <c r="M287" s="62">
        <f>IF(D287="M",IF(C305&lt;&gt;"",IF(L287&lt;=C305,K287,0),IF(L287&gt;0,K287,0)),IF(C306&lt;&gt;"",IF(L287&lt;=C306,K287,0),IF(L287&gt;0,K287,0)))</f>
        <v>25</v>
      </c>
      <c r="N287" s="62">
        <f t="shared" si="9"/>
        <v>0</v>
      </c>
      <c r="O287" s="62">
        <f t="shared" si="10"/>
        <v>1</v>
      </c>
      <c r="P287" s="62">
        <f t="shared" si="11"/>
        <v>0</v>
      </c>
      <c r="Q287" s="12"/>
      <c r="R287" s="12"/>
      <c r="S287" s="12"/>
    </row>
    <row r="288" spans="1:19" ht="12.75" customHeight="1">
      <c r="A288" s="16" t="s">
        <v>381</v>
      </c>
      <c r="B288" s="15" t="s">
        <v>386</v>
      </c>
      <c r="C288" s="15" t="s">
        <v>385</v>
      </c>
      <c r="D288" s="14" t="s">
        <v>554</v>
      </c>
      <c r="E288" s="23">
        <v>57.7</v>
      </c>
      <c r="F288" s="14" t="s">
        <v>581</v>
      </c>
      <c r="G288" s="13">
        <v>186</v>
      </c>
      <c r="H288" s="13">
        <v>2</v>
      </c>
      <c r="I288" s="13">
        <v>3</v>
      </c>
      <c r="J288" s="13">
        <v>3</v>
      </c>
      <c r="K288" s="13">
        <f>VLOOKUP(J288,Points!$A$2:$B$202,2)</f>
        <v>23</v>
      </c>
      <c r="L288" s="13">
        <f ca="1">ROW(K288)-(ROW(F45)+MATCH(F288,OFFSET(F45,1,0,C303,1),0))+1</f>
        <v>7</v>
      </c>
      <c r="M288" s="62">
        <f>IF(D288="M",IF(C305&lt;&gt;"",IF(L288&lt;=C305,K288,0),IF(L288&gt;0,K288,0)),IF(C306&lt;&gt;"",IF(L288&lt;=C306,K288,0),IF(L288&gt;0,K288,0)))</f>
        <v>23</v>
      </c>
      <c r="N288" s="62">
        <f t="shared" si="9"/>
        <v>0</v>
      </c>
      <c r="O288" s="62">
        <f t="shared" si="10"/>
        <v>0</v>
      </c>
      <c r="P288" s="62">
        <f t="shared" si="11"/>
        <v>1</v>
      </c>
      <c r="Q288" s="12"/>
      <c r="R288" s="12"/>
      <c r="S288" s="12"/>
    </row>
    <row r="289" spans="1:19" ht="12.75" customHeight="1">
      <c r="A289" s="16" t="s">
        <v>381</v>
      </c>
      <c r="B289" s="15" t="s">
        <v>380</v>
      </c>
      <c r="C289" s="15" t="s">
        <v>379</v>
      </c>
      <c r="D289" s="14" t="s">
        <v>554</v>
      </c>
      <c r="E289" s="23">
        <v>53.1</v>
      </c>
      <c r="F289" s="14" t="s">
        <v>581</v>
      </c>
      <c r="G289" s="13">
        <v>148</v>
      </c>
      <c r="H289" s="13">
        <v>5</v>
      </c>
      <c r="I289" s="13">
        <v>4</v>
      </c>
      <c r="J289" s="13">
        <v>4</v>
      </c>
      <c r="K289" s="13">
        <f>VLOOKUP(J289,Points!$A$2:$B$202,2)</f>
        <v>22</v>
      </c>
      <c r="L289" s="13">
        <f ca="1">ROW(K289)-(ROW(F45)+MATCH(F289,OFFSET(F45,1,0,C303,1),0))+1</f>
        <v>8</v>
      </c>
      <c r="M289" s="62">
        <f>IF(D289="M",IF(C305&lt;&gt;"",IF(L289&lt;=C305,K289,0),IF(L289&gt;0,K289,0)),IF(C306&lt;&gt;"",IF(L289&lt;=C306,K289,0),IF(L289&gt;0,K289,0)))</f>
        <v>22</v>
      </c>
      <c r="N289" s="62">
        <f t="shared" si="9"/>
        <v>0</v>
      </c>
      <c r="O289" s="62">
        <f t="shared" si="10"/>
        <v>0</v>
      </c>
      <c r="P289" s="62">
        <f t="shared" si="11"/>
        <v>0</v>
      </c>
      <c r="Q289" s="12"/>
      <c r="R289" s="12"/>
      <c r="S289" s="12"/>
    </row>
    <row r="290" spans="1:19" ht="12.75" customHeight="1">
      <c r="A290" s="16" t="s">
        <v>381</v>
      </c>
      <c r="B290" s="15" t="s">
        <v>380</v>
      </c>
      <c r="C290" s="15" t="s">
        <v>379</v>
      </c>
      <c r="D290" s="14" t="s">
        <v>554</v>
      </c>
      <c r="E290" s="23">
        <v>53.1</v>
      </c>
      <c r="F290" s="14" t="s">
        <v>581</v>
      </c>
      <c r="G290" s="13">
        <v>148</v>
      </c>
      <c r="H290" s="13">
        <v>4</v>
      </c>
      <c r="I290" s="13">
        <v>3</v>
      </c>
      <c r="J290" s="13">
        <v>4</v>
      </c>
      <c r="K290" s="13">
        <f>VLOOKUP(J290,Points!$A$2:$B$202,2)</f>
        <v>22</v>
      </c>
      <c r="L290" s="13">
        <f ca="1">ROW(K290)-(ROW(F45)+MATCH(F290,OFFSET(F45,1,0,C303,1),0))+1</f>
        <v>9</v>
      </c>
      <c r="M290" s="62">
        <f>IF(D290="M",IF(C305&lt;&gt;"",IF(L290&lt;=C305,K290,0),IF(L290&gt;0,K290,0)),IF(C306&lt;&gt;"",IF(L290&lt;=C306,K290,0),IF(L290&gt;0,K290,0)))</f>
        <v>22</v>
      </c>
      <c r="N290" s="62">
        <f t="shared" si="9"/>
        <v>0</v>
      </c>
      <c r="O290" s="62">
        <f t="shared" si="10"/>
        <v>0</v>
      </c>
      <c r="P290" s="62">
        <f t="shared" si="11"/>
        <v>0</v>
      </c>
      <c r="Q290" s="12"/>
      <c r="R290" s="12"/>
      <c r="S290" s="12"/>
    </row>
    <row r="291" spans="1:19" ht="12.75" customHeight="1">
      <c r="A291" s="16" t="s">
        <v>381</v>
      </c>
      <c r="B291" s="15" t="s">
        <v>395</v>
      </c>
      <c r="C291" s="15" t="s">
        <v>394</v>
      </c>
      <c r="D291" s="14" t="s">
        <v>554</v>
      </c>
      <c r="E291" s="23">
        <v>60.65</v>
      </c>
      <c r="F291" s="14" t="s">
        <v>581</v>
      </c>
      <c r="G291" s="13">
        <v>136</v>
      </c>
      <c r="H291" s="13">
        <v>4</v>
      </c>
      <c r="I291" s="13">
        <v>4</v>
      </c>
      <c r="J291" s="13">
        <v>4</v>
      </c>
      <c r="K291" s="13">
        <f>VLOOKUP(J291,Points!$A$2:$B$202,2)</f>
        <v>22</v>
      </c>
      <c r="L291" s="13">
        <f ca="1">ROW(K291)-(ROW(F45)+MATCH(F291,OFFSET(F45,1,0,C303,1),0))+1</f>
        <v>10</v>
      </c>
      <c r="M291" s="62">
        <f>IF(D291="M",IF(C305&lt;&gt;"",IF(L291&lt;=C305,K291,0),IF(L291&gt;0,K291,0)),IF(C306&lt;&gt;"",IF(L291&lt;=C306,K291,0),IF(L291&gt;0,K291,0)))</f>
        <v>22</v>
      </c>
      <c r="N291" s="62">
        <f t="shared" si="9"/>
        <v>0</v>
      </c>
      <c r="O291" s="62">
        <f t="shared" si="10"/>
        <v>0</v>
      </c>
      <c r="P291" s="62">
        <f t="shared" si="11"/>
        <v>0</v>
      </c>
      <c r="Q291" s="12"/>
      <c r="R291" s="12"/>
      <c r="S291" s="12"/>
    </row>
    <row r="292" spans="1:19" ht="12.75" customHeight="1">
      <c r="A292" s="16" t="s">
        <v>381</v>
      </c>
      <c r="B292" s="15" t="s">
        <v>452</v>
      </c>
      <c r="C292" s="15" t="s">
        <v>451</v>
      </c>
      <c r="D292" s="14" t="s">
        <v>554</v>
      </c>
      <c r="E292" s="23">
        <v>54.75</v>
      </c>
      <c r="F292" s="14" t="s">
        <v>581</v>
      </c>
      <c r="G292" s="13">
        <v>179</v>
      </c>
      <c r="H292" s="13">
        <v>0</v>
      </c>
      <c r="I292" s="13">
        <v>0</v>
      </c>
      <c r="J292" s="13">
        <v>0</v>
      </c>
      <c r="K292" s="13">
        <f>VLOOKUP(J292,Points!$A$2:$B$202,2)</f>
        <v>0</v>
      </c>
      <c r="L292" s="13">
        <f ca="1">ROW(K292)-(ROW(F45)+MATCH(F292,OFFSET(F45,1,0,C303,1),0))+1</f>
        <v>11</v>
      </c>
      <c r="M292" s="62">
        <f>IF(D292="M",IF(C305&lt;&gt;"",IF(L292&lt;=C305,K292,0),IF(L292&gt;0,K292,0)),IF(C306&lt;&gt;"",IF(L292&lt;=C306,K292,0),IF(L292&gt;0,K292,0)))</f>
        <v>0</v>
      </c>
      <c r="N292" s="62">
        <f t="shared" si="9"/>
        <v>0</v>
      </c>
      <c r="O292" s="62">
        <f t="shared" si="10"/>
        <v>0</v>
      </c>
      <c r="P292" s="62">
        <f t="shared" si="11"/>
        <v>0</v>
      </c>
      <c r="Q292" s="12"/>
      <c r="R292" s="12"/>
      <c r="S292" s="12"/>
    </row>
    <row r="293" spans="1:19" ht="12.75" customHeight="1">
      <c r="A293" s="16" t="s">
        <v>107</v>
      </c>
      <c r="B293" s="15" t="s">
        <v>414</v>
      </c>
      <c r="C293" s="15" t="s">
        <v>105</v>
      </c>
      <c r="D293" s="14" t="s">
        <v>554</v>
      </c>
      <c r="E293" s="23">
        <v>111.4</v>
      </c>
      <c r="F293" s="14" t="s">
        <v>582</v>
      </c>
      <c r="G293" s="13">
        <v>172</v>
      </c>
      <c r="H293" s="13">
        <v>1</v>
      </c>
      <c r="I293" s="13">
        <v>1</v>
      </c>
      <c r="J293" s="13">
        <v>1</v>
      </c>
      <c r="K293" s="13">
        <f>VLOOKUP(J293,Points!$A$2:$B$202,2)</f>
        <v>28</v>
      </c>
      <c r="L293" s="13">
        <f ca="1">ROW(K293)-(ROW(F45)+MATCH(F293,OFFSET(F45,1,0,C303,1),0))+1</f>
        <v>1</v>
      </c>
      <c r="M293" s="62">
        <f>IF(D293="M",IF(C305&lt;&gt;"",IF(L293&lt;=C305,K293,0),IF(L293&gt;0,K293,0)),IF(C306&lt;&gt;"",IF(L293&lt;=C306,K293,0),IF(L293&gt;0,K293,0)))</f>
        <v>28</v>
      </c>
      <c r="N293" s="62">
        <f t="shared" si="9"/>
        <v>1</v>
      </c>
      <c r="O293" s="62">
        <f t="shared" si="10"/>
        <v>0</v>
      </c>
      <c r="P293" s="62">
        <f t="shared" si="11"/>
        <v>0</v>
      </c>
      <c r="Q293" s="12"/>
      <c r="R293" s="12"/>
      <c r="S293" s="12"/>
    </row>
    <row r="294" spans="1:19" ht="12.75" customHeight="1">
      <c r="A294" s="16" t="s">
        <v>107</v>
      </c>
      <c r="B294" s="15" t="s">
        <v>414</v>
      </c>
      <c r="C294" s="15" t="s">
        <v>105</v>
      </c>
      <c r="D294" s="14" t="s">
        <v>554</v>
      </c>
      <c r="E294" s="23">
        <v>111.4</v>
      </c>
      <c r="F294" s="14" t="s">
        <v>582</v>
      </c>
      <c r="G294" s="13">
        <v>172</v>
      </c>
      <c r="H294" s="13">
        <v>1</v>
      </c>
      <c r="I294" s="13">
        <v>1</v>
      </c>
      <c r="J294" s="13">
        <v>1</v>
      </c>
      <c r="K294" s="13">
        <f>VLOOKUP(J294,Points!$A$2:$B$202,2)</f>
        <v>28</v>
      </c>
      <c r="L294" s="13">
        <f ca="1">ROW(K294)-(ROW(F45)+MATCH(F294,OFFSET(F45,1,0,C303,1),0))+1</f>
        <v>2</v>
      </c>
      <c r="M294" s="62">
        <f>IF(D294="M",IF(C305&lt;&gt;"",IF(L294&lt;=C305,K294,0),IF(L294&gt;0,K294,0)),IF(C306&lt;&gt;"",IF(L294&lt;=C306,K294,0),IF(L294&gt;0,K294,0)))</f>
        <v>28</v>
      </c>
      <c r="N294" s="62">
        <f t="shared" si="9"/>
        <v>1</v>
      </c>
      <c r="O294" s="62">
        <f t="shared" si="10"/>
        <v>0</v>
      </c>
      <c r="P294" s="62">
        <f t="shared" si="11"/>
        <v>0</v>
      </c>
      <c r="Q294" s="12"/>
      <c r="R294" s="12"/>
      <c r="S294" s="12"/>
    </row>
    <row r="295" spans="1:19" ht="12.75" customHeight="1">
      <c r="A295" s="16" t="s">
        <v>107</v>
      </c>
      <c r="B295" s="15" t="s">
        <v>446</v>
      </c>
      <c r="C295" s="15" t="s">
        <v>445</v>
      </c>
      <c r="D295" s="14" t="s">
        <v>554</v>
      </c>
      <c r="E295" s="23">
        <v>116.8</v>
      </c>
      <c r="F295" s="14" t="s">
        <v>582</v>
      </c>
      <c r="G295" s="13">
        <v>160</v>
      </c>
      <c r="H295" s="13">
        <v>2</v>
      </c>
      <c r="I295" s="13">
        <v>2</v>
      </c>
      <c r="J295" s="13">
        <v>2</v>
      </c>
      <c r="K295" s="13">
        <f>VLOOKUP(J295,Points!$A$2:$B$202,2)</f>
        <v>25</v>
      </c>
      <c r="L295" s="13">
        <f ca="1">ROW(K295)-(ROW(F45)+MATCH(F295,OFFSET(F45,1,0,C303,1),0))+1</f>
        <v>3</v>
      </c>
      <c r="M295" s="62">
        <f>IF(D295="M",IF(C305&lt;&gt;"",IF(L295&lt;=C305,K295,0),IF(L295&gt;0,K295,0)),IF(C306&lt;&gt;"",IF(L295&lt;=C306,K295,0),IF(L295&gt;0,K295,0)))</f>
        <v>25</v>
      </c>
      <c r="N295" s="62">
        <f t="shared" si="9"/>
        <v>0</v>
      </c>
      <c r="O295" s="62">
        <f t="shared" si="10"/>
        <v>1</v>
      </c>
      <c r="P295" s="62">
        <f t="shared" si="11"/>
        <v>0</v>
      </c>
      <c r="Q295" s="12"/>
      <c r="R295" s="12"/>
      <c r="S295" s="12"/>
    </row>
    <row r="296" spans="1:19" ht="12.75" customHeight="1">
      <c r="A296" s="16" t="s">
        <v>107</v>
      </c>
      <c r="B296" s="15" t="s">
        <v>106</v>
      </c>
      <c r="C296" s="15" t="s">
        <v>105</v>
      </c>
      <c r="D296" s="14" t="s">
        <v>505</v>
      </c>
      <c r="E296" s="23">
        <v>100.95</v>
      </c>
      <c r="F296" s="14" t="s">
        <v>549</v>
      </c>
      <c r="G296" s="13">
        <v>197</v>
      </c>
      <c r="H296" s="13">
        <v>1</v>
      </c>
      <c r="I296" s="13">
        <v>1</v>
      </c>
      <c r="J296" s="13">
        <v>1</v>
      </c>
      <c r="K296" s="13">
        <f>VLOOKUP(J296,Points!$A$2:$B$202,2)</f>
        <v>28</v>
      </c>
      <c r="L296" s="13">
        <f ca="1">ROW(K296)-(ROW(F45)+MATCH(F296,OFFSET(F45,1,0,C303,1),0))+1</f>
        <v>1</v>
      </c>
      <c r="M296" s="62">
        <f>IF(D296="M",IF(C305&lt;&gt;"",IF(L296&lt;=C305,K296,0),IF(L296&gt;0,K296,0)),IF(C306&lt;&gt;"",IF(L296&lt;=C306,K296,0),IF(L296&gt;0,K296,0)))</f>
        <v>28</v>
      </c>
      <c r="N296" s="62">
        <f t="shared" si="9"/>
        <v>1</v>
      </c>
      <c r="O296" s="62">
        <f t="shared" si="10"/>
        <v>0</v>
      </c>
      <c r="P296" s="62">
        <f t="shared" si="11"/>
        <v>0</v>
      </c>
      <c r="Q296" s="12"/>
      <c r="R296" s="12"/>
      <c r="S296" s="12"/>
    </row>
    <row r="297" spans="1:19" ht="12.75" customHeight="1">
      <c r="A297" s="16" t="s">
        <v>107</v>
      </c>
      <c r="B297" s="15" t="s">
        <v>142</v>
      </c>
      <c r="C297" s="15" t="s">
        <v>141</v>
      </c>
      <c r="D297" s="14" t="s">
        <v>505</v>
      </c>
      <c r="E297" s="23">
        <v>68</v>
      </c>
      <c r="F297" s="14" t="s">
        <v>549</v>
      </c>
      <c r="G297" s="13">
        <v>155</v>
      </c>
      <c r="H297" s="13">
        <v>2</v>
      </c>
      <c r="I297" s="13">
        <v>3</v>
      </c>
      <c r="J297" s="13">
        <v>2</v>
      </c>
      <c r="K297" s="13">
        <f>VLOOKUP(J297,Points!$A$2:$B$202,2)</f>
        <v>25</v>
      </c>
      <c r="L297" s="13">
        <f ca="1">ROW(K297)-(ROW(F45)+MATCH(F297,OFFSET(F45,1,0,C303,1),0))+1</f>
        <v>2</v>
      </c>
      <c r="M297" s="62">
        <f>IF(D297="M",IF(C305&lt;&gt;"",IF(L297&lt;=C305,K297,0),IF(L297&gt;0,K297,0)),IF(C306&lt;&gt;"",IF(L297&lt;=C306,K297,0),IF(L297&gt;0,K297,0)))</f>
        <v>25</v>
      </c>
      <c r="N297" s="62">
        <f t="shared" si="9"/>
        <v>0</v>
      </c>
      <c r="O297" s="62">
        <f t="shared" si="10"/>
        <v>1</v>
      </c>
      <c r="P297" s="62">
        <f t="shared" si="11"/>
        <v>0</v>
      </c>
      <c r="Q297" s="12"/>
      <c r="R297" s="12"/>
      <c r="S297" s="12"/>
    </row>
    <row r="298" spans="1:19" ht="12.75" customHeight="1">
      <c r="A298" s="16" t="s">
        <v>107</v>
      </c>
      <c r="B298" s="15" t="s">
        <v>175</v>
      </c>
      <c r="C298" s="15" t="s">
        <v>174</v>
      </c>
      <c r="D298" s="14" t="s">
        <v>505</v>
      </c>
      <c r="E298" s="23">
        <v>114.35</v>
      </c>
      <c r="F298" s="14" t="s">
        <v>549</v>
      </c>
      <c r="G298" s="13">
        <v>198</v>
      </c>
      <c r="H298" s="13">
        <v>2</v>
      </c>
      <c r="I298" s="13">
        <v>2</v>
      </c>
      <c r="J298" s="13">
        <v>2</v>
      </c>
      <c r="K298" s="13">
        <f>VLOOKUP(J298,Points!$A$2:$B$202,2)</f>
        <v>25</v>
      </c>
      <c r="L298" s="13">
        <f ca="1">ROW(K298)-(ROW(F45)+MATCH(F298,OFFSET(F45,1,0,C303,1),0))+1</f>
        <v>3</v>
      </c>
      <c r="M298" s="62">
        <f>IF(D298="M",IF(C305&lt;&gt;"",IF(L298&lt;=C305,K298,0),IF(L298&gt;0,K298,0)),IF(C306&lt;&gt;"",IF(L298&lt;=C306,K298,0),IF(L298&gt;0,K298,0)))</f>
        <v>25</v>
      </c>
      <c r="N298" s="62">
        <f t="shared" si="9"/>
        <v>0</v>
      </c>
      <c r="O298" s="62">
        <f t="shared" si="10"/>
        <v>1</v>
      </c>
      <c r="P298" s="62">
        <f t="shared" si="11"/>
        <v>0</v>
      </c>
      <c r="Q298" s="12"/>
      <c r="R298" s="12"/>
      <c r="S298" s="12"/>
    </row>
    <row r="299" spans="1:19" ht="12.75" customHeight="1">
      <c r="A299" s="16" t="s">
        <v>107</v>
      </c>
      <c r="B299" s="15" t="s">
        <v>125</v>
      </c>
      <c r="C299" s="15" t="s">
        <v>124</v>
      </c>
      <c r="D299" s="14" t="s">
        <v>505</v>
      </c>
      <c r="E299" s="23">
        <v>60.75</v>
      </c>
      <c r="F299" s="14" t="s">
        <v>549</v>
      </c>
      <c r="G299" s="13">
        <v>181</v>
      </c>
      <c r="H299" s="13">
        <v>3</v>
      </c>
      <c r="I299" s="13">
        <v>2</v>
      </c>
      <c r="J299" s="13">
        <v>3</v>
      </c>
      <c r="K299" s="13">
        <f>VLOOKUP(J299,Points!$A$2:$B$202,2)</f>
        <v>23</v>
      </c>
      <c r="L299" s="13">
        <f ca="1">ROW(K299)-(ROW(F45)+MATCH(F299,OFFSET(F45,1,0,C303,1),0))+1</f>
        <v>4</v>
      </c>
      <c r="M299" s="62">
        <f>IF(D299="M",IF(C305&lt;&gt;"",IF(L299&lt;=C305,K299,0),IF(L299&gt;0,K299,0)),IF(C306&lt;&gt;"",IF(L299&lt;=C306,K299,0),IF(L299&gt;0,K299,0)))</f>
        <v>23</v>
      </c>
      <c r="N299" s="62">
        <f t="shared" si="9"/>
        <v>0</v>
      </c>
      <c r="O299" s="62">
        <f t="shared" si="10"/>
        <v>0</v>
      </c>
      <c r="P299" s="62">
        <f t="shared" si="11"/>
        <v>1</v>
      </c>
      <c r="Q299" s="12"/>
      <c r="R299" s="12"/>
      <c r="S299" s="12"/>
    </row>
    <row r="300" spans="1:19" ht="12.75" customHeight="1">
      <c r="A300" s="16" t="s">
        <v>107</v>
      </c>
      <c r="B300" s="15" t="s">
        <v>125</v>
      </c>
      <c r="C300" s="15" t="s">
        <v>124</v>
      </c>
      <c r="D300" s="14" t="s">
        <v>505</v>
      </c>
      <c r="E300" s="23">
        <v>60.75</v>
      </c>
      <c r="F300" s="14" t="s">
        <v>549</v>
      </c>
      <c r="G300" s="13">
        <v>181</v>
      </c>
      <c r="H300" s="13">
        <v>4</v>
      </c>
      <c r="I300" s="13">
        <v>4</v>
      </c>
      <c r="J300" s="13">
        <v>4</v>
      </c>
      <c r="K300" s="13">
        <f>VLOOKUP(J300,Points!$A$2:$B$202,2)</f>
        <v>22</v>
      </c>
      <c r="L300" s="13">
        <f ca="1">ROW(K300)-(ROW(F45)+MATCH(F300,OFFSET(F45,1,0,C303,1),0))+1</f>
        <v>5</v>
      </c>
      <c r="M300" s="62">
        <f>IF(D300="M",IF(C305&lt;&gt;"",IF(L300&lt;=C305,K300,0),IF(L300&gt;0,K300,0)),IF(C306&lt;&gt;"",IF(L300&lt;=C306,K300,0),IF(L300&gt;0,K300,0)))</f>
        <v>22</v>
      </c>
      <c r="N300" s="62">
        <f t="shared" si="9"/>
        <v>0</v>
      </c>
      <c r="O300" s="62">
        <f t="shared" si="10"/>
        <v>0</v>
      </c>
      <c r="P300" s="62">
        <f t="shared" si="11"/>
        <v>0</v>
      </c>
      <c r="Q300" s="12"/>
      <c r="R300" s="12"/>
      <c r="S300" s="12"/>
    </row>
    <row r="301" spans="1:19" ht="12.75" customHeight="1">
      <c r="A301" s="16" t="s">
        <v>107</v>
      </c>
      <c r="B301" s="15" t="s">
        <v>215</v>
      </c>
      <c r="C301" s="15" t="s">
        <v>214</v>
      </c>
      <c r="D301" s="14" t="s">
        <v>505</v>
      </c>
      <c r="E301" s="23">
        <v>79.75</v>
      </c>
      <c r="F301" s="14" t="s">
        <v>549</v>
      </c>
      <c r="G301" s="13">
        <v>194</v>
      </c>
      <c r="H301" s="13">
        <v>7</v>
      </c>
      <c r="I301" s="13">
        <v>5</v>
      </c>
      <c r="J301" s="13">
        <v>6</v>
      </c>
      <c r="K301" s="13">
        <f>VLOOKUP(J301,Points!$A$2:$B$202,2)</f>
        <v>20</v>
      </c>
      <c r="L301" s="13">
        <f ca="1">ROW(K301)-(ROW(F45)+MATCH(F301,OFFSET(F45,1,0,C303,1),0))+1</f>
        <v>6</v>
      </c>
      <c r="M301" s="62">
        <f>IF(D301="M",IF(C305&lt;&gt;"",IF(L301&lt;=C305,K301,0),IF(L301&gt;0,K301,0)),IF(C306&lt;&gt;"",IF(L301&lt;=C306,K301,0),IF(L301&gt;0,K301,0)))</f>
        <v>20</v>
      </c>
      <c r="N301" s="62">
        <f t="shared" si="9"/>
        <v>0</v>
      </c>
      <c r="O301" s="62">
        <f t="shared" si="10"/>
        <v>0</v>
      </c>
      <c r="P301" s="62">
        <f t="shared" si="11"/>
        <v>0</v>
      </c>
      <c r="Q301" s="12"/>
      <c r="R301" s="12"/>
      <c r="S301" s="12"/>
    </row>
    <row r="302" spans="1:16" ht="12.75" customHeight="1">
      <c r="A302" s="8"/>
      <c r="B302" s="10">
        <f ca="1">IF(A302&gt;0,SUMIF(OFFSET($A$46,0,0,$C$303,1),A302,OFFSET($A$46,0,9,$C$303,1)),"")</f>
      </c>
      <c r="C302" s="9">
        <f ca="1">IF(A302&gt;0,RANK(B302,OFFSET(A$4,0,0,#REF!,2)),"")</f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3" ht="12.75" customHeight="1">
      <c r="A303" t="s">
        <v>550</v>
      </c>
      <c r="C303">
        <v>256</v>
      </c>
    </row>
    <row r="304" spans="1:3" ht="12.75" customHeight="1">
      <c r="A304" s="4" t="s">
        <v>551</v>
      </c>
      <c r="B304" s="5"/>
      <c r="C304">
        <v>38</v>
      </c>
    </row>
    <row r="305" ht="12.75" customHeight="1">
      <c r="A305" t="s">
        <v>552</v>
      </c>
    </row>
    <row r="306" ht="12.75" customHeight="1">
      <c r="A306" t="s">
        <v>583</v>
      </c>
    </row>
    <row r="307" ht="12.75" customHeight="1"/>
    <row r="308" ht="12.75" customHeight="1"/>
    <row r="309" ht="12.75" customHeight="1"/>
    <row r="310" ht="12.75" customHeight="1"/>
    <row r="311" ht="12.75" customHeight="1"/>
  </sheetData>
  <sheetProtection selectLockedCells="1" selectUnlockedCells="1"/>
  <dataValidations count="1">
    <dataValidation type="decimal" allowBlank="1" showErrorMessage="1" sqref="G6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81" r:id="rId1"/>
  <headerFooter alignWithMargins="0">
    <oddHeader>&amp;LUbicación por Equipos (Total)&amp;C&amp;RDamas y Varones</oddHeader>
    <oddFooter>&amp;R&amp;P</oddFooter>
  </headerFooter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2"/>
  <sheetViews>
    <sheetView zoomScalePageLayoutView="0" workbookViewId="0" topLeftCell="A1">
      <selection activeCell="B1" sqref="B1:G1"/>
    </sheetView>
  </sheetViews>
  <sheetFormatPr defaultColWidth="8.7109375" defaultRowHeight="12.75"/>
  <sheetData>
    <row r="1" spans="1:2" ht="12">
      <c r="A1" t="s">
        <v>5</v>
      </c>
      <c r="B1" t="s">
        <v>6</v>
      </c>
    </row>
    <row r="2" spans="1:2" ht="12">
      <c r="A2">
        <v>0</v>
      </c>
      <c r="B2">
        <v>0</v>
      </c>
    </row>
    <row r="3" spans="1:2" ht="12">
      <c r="A3">
        <v>1</v>
      </c>
      <c r="B3">
        <v>28</v>
      </c>
    </row>
    <row r="4" spans="1:2" ht="12">
      <c r="A4">
        <v>2</v>
      </c>
      <c r="B4">
        <v>25</v>
      </c>
    </row>
    <row r="5" spans="1:2" ht="12">
      <c r="A5">
        <v>3</v>
      </c>
      <c r="B5">
        <v>23</v>
      </c>
    </row>
    <row r="6" spans="1:2" ht="12">
      <c r="A6">
        <v>4</v>
      </c>
      <c r="B6">
        <v>22</v>
      </c>
    </row>
    <row r="7" spans="1:2" ht="12">
      <c r="A7">
        <v>5</v>
      </c>
      <c r="B7">
        <v>21</v>
      </c>
    </row>
    <row r="8" spans="1:2" ht="12">
      <c r="A8">
        <v>6</v>
      </c>
      <c r="B8">
        <v>20</v>
      </c>
    </row>
    <row r="9" spans="1:2" ht="12">
      <c r="A9">
        <v>7</v>
      </c>
      <c r="B9">
        <v>19</v>
      </c>
    </row>
    <row r="10" spans="1:2" ht="12">
      <c r="A10">
        <v>8</v>
      </c>
      <c r="B10">
        <v>18</v>
      </c>
    </row>
    <row r="11" spans="1:2" ht="12">
      <c r="A11">
        <v>9</v>
      </c>
      <c r="B11">
        <v>17</v>
      </c>
    </row>
    <row r="12" spans="1:2" ht="12">
      <c r="A12">
        <v>10</v>
      </c>
      <c r="B12">
        <v>16</v>
      </c>
    </row>
    <row r="13" spans="1:2" ht="12">
      <c r="A13">
        <v>11</v>
      </c>
      <c r="B13">
        <v>15</v>
      </c>
    </row>
    <row r="14" spans="1:2" ht="12">
      <c r="A14">
        <v>12</v>
      </c>
      <c r="B14">
        <v>14</v>
      </c>
    </row>
    <row r="15" spans="1:2" ht="12">
      <c r="A15">
        <v>13</v>
      </c>
      <c r="B15">
        <v>13</v>
      </c>
    </row>
    <row r="16" spans="1:2" ht="12">
      <c r="A16">
        <v>14</v>
      </c>
      <c r="B16">
        <v>12</v>
      </c>
    </row>
    <row r="17" spans="1:2" ht="12">
      <c r="A17">
        <v>15</v>
      </c>
      <c r="B17">
        <v>11</v>
      </c>
    </row>
    <row r="18" spans="1:2" ht="12">
      <c r="A18">
        <v>16</v>
      </c>
      <c r="B18">
        <v>10</v>
      </c>
    </row>
    <row r="19" spans="1:2" ht="12">
      <c r="A19">
        <v>17</v>
      </c>
      <c r="B19">
        <v>9</v>
      </c>
    </row>
    <row r="20" spans="1:2" ht="12">
      <c r="A20">
        <v>18</v>
      </c>
      <c r="B20">
        <v>8</v>
      </c>
    </row>
    <row r="21" spans="1:2" ht="12">
      <c r="A21">
        <v>19</v>
      </c>
      <c r="B21">
        <v>7</v>
      </c>
    </row>
    <row r="22" spans="1:2" ht="12">
      <c r="A22">
        <v>20</v>
      </c>
      <c r="B22">
        <v>6</v>
      </c>
    </row>
    <row r="23" spans="1:2" ht="12">
      <c r="A23">
        <v>21</v>
      </c>
      <c r="B23">
        <v>5</v>
      </c>
    </row>
    <row r="24" spans="1:2" ht="12">
      <c r="A24">
        <v>22</v>
      </c>
      <c r="B24">
        <v>4</v>
      </c>
    </row>
    <row r="25" spans="1:2" ht="12">
      <c r="A25">
        <v>23</v>
      </c>
      <c r="B25">
        <v>3</v>
      </c>
    </row>
    <row r="26" spans="1:2" ht="12">
      <c r="A26">
        <v>24</v>
      </c>
      <c r="B26">
        <v>2</v>
      </c>
    </row>
    <row r="27" spans="1:2" ht="12">
      <c r="A27">
        <v>25</v>
      </c>
      <c r="B27">
        <v>1</v>
      </c>
    </row>
    <row r="28" spans="1:2" ht="12">
      <c r="A28">
        <v>26</v>
      </c>
      <c r="B28">
        <v>0</v>
      </c>
    </row>
    <row r="29" spans="1:2" ht="12">
      <c r="A29">
        <v>27</v>
      </c>
      <c r="B29">
        <v>0</v>
      </c>
    </row>
    <row r="30" spans="1:2" ht="12">
      <c r="A30">
        <v>28</v>
      </c>
      <c r="B30">
        <v>0</v>
      </c>
    </row>
    <row r="31" spans="1:2" ht="12">
      <c r="A31">
        <v>29</v>
      </c>
      <c r="B31">
        <v>0</v>
      </c>
    </row>
    <row r="32" spans="1:2" ht="12">
      <c r="A32">
        <v>30</v>
      </c>
      <c r="B32">
        <v>0</v>
      </c>
    </row>
    <row r="33" spans="1:2" ht="12">
      <c r="A33">
        <v>31</v>
      </c>
      <c r="B33">
        <v>0</v>
      </c>
    </row>
    <row r="34" spans="1:2" ht="12">
      <c r="A34">
        <v>32</v>
      </c>
      <c r="B34">
        <v>0</v>
      </c>
    </row>
    <row r="35" spans="1:2" ht="12">
      <c r="A35">
        <v>33</v>
      </c>
      <c r="B35">
        <v>0</v>
      </c>
    </row>
    <row r="36" spans="1:2" ht="12">
      <c r="A36">
        <v>34</v>
      </c>
      <c r="B36">
        <v>0</v>
      </c>
    </row>
    <row r="37" spans="1:2" ht="12">
      <c r="A37">
        <v>35</v>
      </c>
      <c r="B37">
        <v>0</v>
      </c>
    </row>
    <row r="38" spans="1:2" ht="12">
      <c r="A38">
        <v>36</v>
      </c>
      <c r="B38">
        <v>0</v>
      </c>
    </row>
    <row r="39" spans="1:2" ht="12">
      <c r="A39">
        <v>37</v>
      </c>
      <c r="B39">
        <v>0</v>
      </c>
    </row>
    <row r="40" spans="1:2" ht="12">
      <c r="A40">
        <v>38</v>
      </c>
      <c r="B40">
        <v>0</v>
      </c>
    </row>
    <row r="41" spans="1:2" ht="12">
      <c r="A41">
        <v>39</v>
      </c>
      <c r="B41">
        <v>0</v>
      </c>
    </row>
    <row r="42" spans="1:2" ht="12">
      <c r="A42">
        <v>40</v>
      </c>
      <c r="B42">
        <v>0</v>
      </c>
    </row>
    <row r="43" spans="1:2" ht="12">
      <c r="A43">
        <v>41</v>
      </c>
      <c r="B43">
        <v>0</v>
      </c>
    </row>
    <row r="44" spans="1:2" ht="12">
      <c r="A44">
        <v>42</v>
      </c>
      <c r="B44">
        <v>0</v>
      </c>
    </row>
    <row r="45" spans="1:2" ht="12">
      <c r="A45">
        <v>43</v>
      </c>
      <c r="B45">
        <v>0</v>
      </c>
    </row>
    <row r="46" spans="1:2" ht="12">
      <c r="A46">
        <v>44</v>
      </c>
      <c r="B46">
        <v>0</v>
      </c>
    </row>
    <row r="47" spans="1:2" ht="12">
      <c r="A47">
        <v>45</v>
      </c>
      <c r="B47">
        <v>0</v>
      </c>
    </row>
    <row r="48" spans="1:2" ht="12">
      <c r="A48">
        <v>46</v>
      </c>
      <c r="B48">
        <v>0</v>
      </c>
    </row>
    <row r="49" spans="1:2" ht="12">
      <c r="A49">
        <v>47</v>
      </c>
      <c r="B49">
        <v>0</v>
      </c>
    </row>
    <row r="50" spans="1:2" ht="12">
      <c r="A50">
        <v>48</v>
      </c>
      <c r="B50">
        <v>0</v>
      </c>
    </row>
    <row r="51" spans="1:2" ht="12">
      <c r="A51">
        <v>49</v>
      </c>
      <c r="B51">
        <v>0</v>
      </c>
    </row>
    <row r="52" spans="1:2" ht="12">
      <c r="A52">
        <v>50</v>
      </c>
      <c r="B52">
        <v>0</v>
      </c>
    </row>
    <row r="53" spans="1:2" ht="12">
      <c r="A53">
        <v>51</v>
      </c>
      <c r="B53">
        <v>0</v>
      </c>
    </row>
    <row r="54" spans="1:2" ht="12">
      <c r="A54">
        <v>52</v>
      </c>
      <c r="B54">
        <v>0</v>
      </c>
    </row>
    <row r="55" spans="1:2" ht="12">
      <c r="A55">
        <v>53</v>
      </c>
      <c r="B55">
        <v>0</v>
      </c>
    </row>
    <row r="56" spans="1:2" ht="12">
      <c r="A56">
        <v>54</v>
      </c>
      <c r="B56">
        <v>0</v>
      </c>
    </row>
    <row r="57" spans="1:2" ht="12">
      <c r="A57">
        <v>55</v>
      </c>
      <c r="B57">
        <v>0</v>
      </c>
    </row>
    <row r="58" spans="1:2" ht="12">
      <c r="A58">
        <v>56</v>
      </c>
      <c r="B58">
        <v>0</v>
      </c>
    </row>
    <row r="59" spans="1:2" ht="12">
      <c r="A59">
        <v>57</v>
      </c>
      <c r="B59">
        <v>0</v>
      </c>
    </row>
    <row r="60" spans="1:2" ht="12">
      <c r="A60">
        <v>58</v>
      </c>
      <c r="B60">
        <v>0</v>
      </c>
    </row>
    <row r="61" spans="1:2" ht="12">
      <c r="A61">
        <v>59</v>
      </c>
      <c r="B61">
        <v>0</v>
      </c>
    </row>
    <row r="62" spans="1:2" ht="12">
      <c r="A62">
        <v>60</v>
      </c>
      <c r="B62">
        <v>0</v>
      </c>
    </row>
    <row r="63" spans="1:2" ht="12">
      <c r="A63">
        <v>61</v>
      </c>
      <c r="B63">
        <v>0</v>
      </c>
    </row>
    <row r="64" spans="1:2" ht="12">
      <c r="A64">
        <v>62</v>
      </c>
      <c r="B64">
        <v>0</v>
      </c>
    </row>
    <row r="65" spans="1:2" ht="12">
      <c r="A65">
        <v>63</v>
      </c>
      <c r="B65">
        <v>0</v>
      </c>
    </row>
    <row r="66" spans="1:2" ht="12">
      <c r="A66">
        <v>64</v>
      </c>
      <c r="B66">
        <v>0</v>
      </c>
    </row>
    <row r="67" spans="1:2" ht="12">
      <c r="A67">
        <v>65</v>
      </c>
      <c r="B67">
        <v>0</v>
      </c>
    </row>
    <row r="68" spans="1:2" ht="12">
      <c r="A68">
        <v>66</v>
      </c>
      <c r="B68">
        <v>0</v>
      </c>
    </row>
    <row r="69" spans="1:2" ht="12">
      <c r="A69">
        <v>67</v>
      </c>
      <c r="B69">
        <v>0</v>
      </c>
    </row>
    <row r="70" spans="1:2" ht="12">
      <c r="A70">
        <v>68</v>
      </c>
      <c r="B70">
        <v>0</v>
      </c>
    </row>
    <row r="71" spans="1:2" ht="12">
      <c r="A71">
        <v>69</v>
      </c>
      <c r="B71">
        <v>0</v>
      </c>
    </row>
    <row r="72" spans="1:2" ht="12">
      <c r="A72">
        <v>70</v>
      </c>
      <c r="B72">
        <v>0</v>
      </c>
    </row>
    <row r="73" spans="1:2" ht="12">
      <c r="A73">
        <v>71</v>
      </c>
      <c r="B73">
        <v>0</v>
      </c>
    </row>
    <row r="74" spans="1:2" ht="12">
      <c r="A74">
        <v>72</v>
      </c>
      <c r="B74">
        <v>0</v>
      </c>
    </row>
    <row r="75" spans="1:2" ht="12">
      <c r="A75">
        <v>73</v>
      </c>
      <c r="B75">
        <v>0</v>
      </c>
    </row>
    <row r="76" spans="1:2" ht="12">
      <c r="A76">
        <v>74</v>
      </c>
      <c r="B76">
        <v>0</v>
      </c>
    </row>
    <row r="77" spans="1:2" ht="12">
      <c r="A77">
        <v>75</v>
      </c>
      <c r="B77">
        <v>0</v>
      </c>
    </row>
    <row r="78" spans="1:2" ht="12">
      <c r="A78">
        <v>76</v>
      </c>
      <c r="B78">
        <v>0</v>
      </c>
    </row>
    <row r="79" spans="1:2" ht="12">
      <c r="A79">
        <v>77</v>
      </c>
      <c r="B79">
        <v>0</v>
      </c>
    </row>
    <row r="80" spans="1:2" ht="12">
      <c r="A80">
        <v>78</v>
      </c>
      <c r="B80">
        <v>0</v>
      </c>
    </row>
    <row r="81" spans="1:2" ht="12">
      <c r="A81">
        <v>79</v>
      </c>
      <c r="B81">
        <v>0</v>
      </c>
    </row>
    <row r="82" spans="1:2" ht="12">
      <c r="A82">
        <v>80</v>
      </c>
      <c r="B82">
        <v>0</v>
      </c>
    </row>
    <row r="83" spans="1:2" ht="12">
      <c r="A83">
        <v>81</v>
      </c>
      <c r="B83">
        <v>0</v>
      </c>
    </row>
    <row r="84" spans="1:2" ht="12">
      <c r="A84">
        <v>82</v>
      </c>
      <c r="B84">
        <v>0</v>
      </c>
    </row>
    <row r="85" spans="1:2" ht="12">
      <c r="A85">
        <v>83</v>
      </c>
      <c r="B85">
        <v>0</v>
      </c>
    </row>
    <row r="86" spans="1:2" ht="12">
      <c r="A86">
        <v>84</v>
      </c>
      <c r="B86">
        <v>0</v>
      </c>
    </row>
    <row r="87" spans="1:2" ht="12">
      <c r="A87">
        <v>85</v>
      </c>
      <c r="B87">
        <v>0</v>
      </c>
    </row>
    <row r="88" spans="1:2" ht="12">
      <c r="A88">
        <v>86</v>
      </c>
      <c r="B88">
        <v>0</v>
      </c>
    </row>
    <row r="89" spans="1:2" ht="12">
      <c r="A89">
        <v>87</v>
      </c>
      <c r="B89">
        <v>0</v>
      </c>
    </row>
    <row r="90" spans="1:2" ht="12">
      <c r="A90">
        <v>88</v>
      </c>
      <c r="B90">
        <v>0</v>
      </c>
    </row>
    <row r="91" spans="1:2" ht="12">
      <c r="A91">
        <v>89</v>
      </c>
      <c r="B91">
        <v>0</v>
      </c>
    </row>
    <row r="92" spans="1:2" ht="12">
      <c r="A92">
        <v>90</v>
      </c>
      <c r="B92">
        <v>0</v>
      </c>
    </row>
    <row r="93" spans="1:2" ht="12">
      <c r="A93">
        <v>91</v>
      </c>
      <c r="B93">
        <v>0</v>
      </c>
    </row>
    <row r="94" spans="1:2" ht="12">
      <c r="A94">
        <v>92</v>
      </c>
      <c r="B94">
        <v>0</v>
      </c>
    </row>
    <row r="95" spans="1:2" ht="12">
      <c r="A95">
        <v>93</v>
      </c>
      <c r="B95">
        <v>0</v>
      </c>
    </row>
    <row r="96" spans="1:2" ht="12">
      <c r="A96">
        <v>94</v>
      </c>
      <c r="B96">
        <v>0</v>
      </c>
    </row>
    <row r="97" spans="1:2" ht="12">
      <c r="A97">
        <v>95</v>
      </c>
      <c r="B97">
        <v>0</v>
      </c>
    </row>
    <row r="98" spans="1:2" ht="12">
      <c r="A98">
        <v>96</v>
      </c>
      <c r="B98">
        <v>0</v>
      </c>
    </row>
    <row r="99" spans="1:2" ht="12">
      <c r="A99">
        <v>97</v>
      </c>
      <c r="B99">
        <v>0</v>
      </c>
    </row>
    <row r="100" spans="1:2" ht="12">
      <c r="A100">
        <v>98</v>
      </c>
      <c r="B100">
        <v>0</v>
      </c>
    </row>
    <row r="101" spans="1:2" ht="12">
      <c r="A101">
        <v>99</v>
      </c>
      <c r="B101">
        <v>0</v>
      </c>
    </row>
    <row r="102" spans="1:2" ht="12">
      <c r="A102">
        <v>100</v>
      </c>
      <c r="B102">
        <v>0</v>
      </c>
    </row>
    <row r="103" spans="1:2" ht="12">
      <c r="A103">
        <v>101</v>
      </c>
      <c r="B103">
        <v>0</v>
      </c>
    </row>
    <row r="104" spans="1:2" ht="12">
      <c r="A104">
        <v>102</v>
      </c>
      <c r="B104">
        <v>0</v>
      </c>
    </row>
    <row r="105" spans="1:2" ht="12">
      <c r="A105">
        <v>103</v>
      </c>
      <c r="B105">
        <v>0</v>
      </c>
    </row>
    <row r="106" spans="1:2" ht="12">
      <c r="A106">
        <v>104</v>
      </c>
      <c r="B106">
        <v>0</v>
      </c>
    </row>
    <row r="107" spans="1:2" ht="12">
      <c r="A107">
        <v>105</v>
      </c>
      <c r="B107">
        <v>0</v>
      </c>
    </row>
    <row r="108" spans="1:2" ht="12">
      <c r="A108">
        <v>106</v>
      </c>
      <c r="B108">
        <v>0</v>
      </c>
    </row>
    <row r="109" spans="1:2" ht="12">
      <c r="A109">
        <v>107</v>
      </c>
      <c r="B109">
        <v>0</v>
      </c>
    </row>
    <row r="110" spans="1:2" ht="12">
      <c r="A110">
        <v>108</v>
      </c>
      <c r="B110">
        <v>0</v>
      </c>
    </row>
    <row r="111" spans="1:2" ht="12">
      <c r="A111">
        <v>109</v>
      </c>
      <c r="B111">
        <v>0</v>
      </c>
    </row>
    <row r="112" spans="1:2" ht="12">
      <c r="A112">
        <v>110</v>
      </c>
      <c r="B112">
        <v>0</v>
      </c>
    </row>
    <row r="113" spans="1:2" ht="12">
      <c r="A113">
        <v>111</v>
      </c>
      <c r="B113">
        <v>0</v>
      </c>
    </row>
    <row r="114" spans="1:2" ht="12">
      <c r="A114">
        <v>112</v>
      </c>
      <c r="B114">
        <v>0</v>
      </c>
    </row>
    <row r="115" spans="1:2" ht="12">
      <c r="A115">
        <v>113</v>
      </c>
      <c r="B115">
        <v>0</v>
      </c>
    </row>
    <row r="116" spans="1:2" ht="12">
      <c r="A116">
        <v>114</v>
      </c>
      <c r="B116">
        <v>0</v>
      </c>
    </row>
    <row r="117" spans="1:2" ht="12">
      <c r="A117">
        <v>115</v>
      </c>
      <c r="B117">
        <v>0</v>
      </c>
    </row>
    <row r="118" spans="1:2" ht="12">
      <c r="A118">
        <v>116</v>
      </c>
      <c r="B118">
        <v>0</v>
      </c>
    </row>
    <row r="119" spans="1:2" ht="12">
      <c r="A119">
        <v>117</v>
      </c>
      <c r="B119">
        <v>0</v>
      </c>
    </row>
    <row r="120" spans="1:2" ht="12">
      <c r="A120">
        <v>118</v>
      </c>
      <c r="B120">
        <v>0</v>
      </c>
    </row>
    <row r="121" spans="1:2" ht="12">
      <c r="A121">
        <v>119</v>
      </c>
      <c r="B121">
        <v>0</v>
      </c>
    </row>
    <row r="122" spans="1:2" ht="12">
      <c r="A122">
        <v>120</v>
      </c>
      <c r="B122">
        <v>0</v>
      </c>
    </row>
    <row r="123" spans="1:2" ht="12">
      <c r="A123">
        <v>121</v>
      </c>
      <c r="B123">
        <v>0</v>
      </c>
    </row>
    <row r="124" spans="1:2" ht="12">
      <c r="A124">
        <v>122</v>
      </c>
      <c r="B124">
        <v>0</v>
      </c>
    </row>
    <row r="125" spans="1:2" ht="12">
      <c r="A125">
        <v>123</v>
      </c>
      <c r="B125">
        <v>0</v>
      </c>
    </row>
    <row r="126" spans="1:2" ht="12">
      <c r="A126">
        <v>124</v>
      </c>
      <c r="B126">
        <v>0</v>
      </c>
    </row>
    <row r="127" spans="1:2" ht="12">
      <c r="A127">
        <v>125</v>
      </c>
      <c r="B127">
        <v>0</v>
      </c>
    </row>
    <row r="128" spans="1:2" ht="12">
      <c r="A128">
        <v>126</v>
      </c>
      <c r="B128">
        <v>0</v>
      </c>
    </row>
    <row r="129" spans="1:2" ht="12">
      <c r="A129">
        <v>127</v>
      </c>
      <c r="B129">
        <v>0</v>
      </c>
    </row>
    <row r="130" spans="1:2" ht="12">
      <c r="A130">
        <v>128</v>
      </c>
      <c r="B130">
        <v>0</v>
      </c>
    </row>
    <row r="131" spans="1:2" ht="12">
      <c r="A131">
        <v>129</v>
      </c>
      <c r="B131">
        <v>0</v>
      </c>
    </row>
    <row r="132" spans="1:2" ht="12">
      <c r="A132">
        <v>130</v>
      </c>
      <c r="B132">
        <v>0</v>
      </c>
    </row>
    <row r="133" spans="1:2" ht="12">
      <c r="A133">
        <v>131</v>
      </c>
      <c r="B133">
        <v>0</v>
      </c>
    </row>
    <row r="134" spans="1:2" ht="12">
      <c r="A134">
        <v>132</v>
      </c>
      <c r="B134">
        <v>0</v>
      </c>
    </row>
    <row r="135" spans="1:2" ht="12">
      <c r="A135">
        <v>133</v>
      </c>
      <c r="B135">
        <v>0</v>
      </c>
    </row>
    <row r="136" spans="1:2" ht="12">
      <c r="A136">
        <v>134</v>
      </c>
      <c r="B136">
        <v>0</v>
      </c>
    </row>
    <row r="137" spans="1:2" ht="12">
      <c r="A137">
        <v>135</v>
      </c>
      <c r="B137">
        <v>0</v>
      </c>
    </row>
    <row r="138" spans="1:2" ht="12">
      <c r="A138">
        <v>136</v>
      </c>
      <c r="B138">
        <v>0</v>
      </c>
    </row>
    <row r="139" spans="1:2" ht="12">
      <c r="A139">
        <v>137</v>
      </c>
      <c r="B139">
        <v>0</v>
      </c>
    </row>
    <row r="140" spans="1:2" ht="12">
      <c r="A140">
        <v>138</v>
      </c>
      <c r="B140">
        <v>0</v>
      </c>
    </row>
    <row r="141" spans="1:2" ht="12">
      <c r="A141">
        <v>139</v>
      </c>
      <c r="B141">
        <v>0</v>
      </c>
    </row>
    <row r="142" spans="1:2" ht="12">
      <c r="A142">
        <v>140</v>
      </c>
      <c r="B142">
        <v>0</v>
      </c>
    </row>
    <row r="143" spans="1:2" ht="12">
      <c r="A143">
        <v>141</v>
      </c>
      <c r="B143">
        <v>0</v>
      </c>
    </row>
    <row r="144" spans="1:2" ht="12">
      <c r="A144">
        <v>142</v>
      </c>
      <c r="B144">
        <v>0</v>
      </c>
    </row>
    <row r="145" spans="1:2" ht="12">
      <c r="A145">
        <v>143</v>
      </c>
      <c r="B145">
        <v>0</v>
      </c>
    </row>
    <row r="146" spans="1:2" ht="12">
      <c r="A146">
        <v>144</v>
      </c>
      <c r="B146">
        <v>0</v>
      </c>
    </row>
    <row r="147" spans="1:2" ht="12">
      <c r="A147">
        <v>145</v>
      </c>
      <c r="B147">
        <v>0</v>
      </c>
    </row>
    <row r="148" spans="1:2" ht="12">
      <c r="A148">
        <v>146</v>
      </c>
      <c r="B148">
        <v>0</v>
      </c>
    </row>
    <row r="149" spans="1:2" ht="12">
      <c r="A149">
        <v>147</v>
      </c>
      <c r="B149">
        <v>0</v>
      </c>
    </row>
    <row r="150" spans="1:2" ht="12">
      <c r="A150">
        <v>148</v>
      </c>
      <c r="B150">
        <v>0</v>
      </c>
    </row>
    <row r="151" spans="1:2" ht="12">
      <c r="A151">
        <v>149</v>
      </c>
      <c r="B151">
        <v>0</v>
      </c>
    </row>
    <row r="152" spans="1:2" ht="12">
      <c r="A152">
        <v>150</v>
      </c>
      <c r="B152">
        <v>0</v>
      </c>
    </row>
    <row r="153" spans="1:2" ht="12">
      <c r="A153">
        <v>151</v>
      </c>
      <c r="B153">
        <v>0</v>
      </c>
    </row>
    <row r="154" spans="1:2" ht="12">
      <c r="A154">
        <v>152</v>
      </c>
      <c r="B154">
        <v>0</v>
      </c>
    </row>
    <row r="155" spans="1:2" ht="12">
      <c r="A155">
        <v>153</v>
      </c>
      <c r="B155">
        <v>0</v>
      </c>
    </row>
    <row r="156" spans="1:2" ht="12">
      <c r="A156">
        <v>154</v>
      </c>
      <c r="B156">
        <v>0</v>
      </c>
    </row>
    <row r="157" spans="1:2" ht="12">
      <c r="A157">
        <v>155</v>
      </c>
      <c r="B157">
        <v>0</v>
      </c>
    </row>
    <row r="158" spans="1:2" ht="12">
      <c r="A158">
        <v>156</v>
      </c>
      <c r="B158">
        <v>0</v>
      </c>
    </row>
    <row r="159" spans="1:2" ht="12">
      <c r="A159">
        <v>157</v>
      </c>
      <c r="B159">
        <v>0</v>
      </c>
    </row>
    <row r="160" spans="1:2" ht="12">
      <c r="A160">
        <v>158</v>
      </c>
      <c r="B160">
        <v>0</v>
      </c>
    </row>
    <row r="161" spans="1:2" ht="12">
      <c r="A161">
        <v>159</v>
      </c>
      <c r="B161">
        <v>0</v>
      </c>
    </row>
    <row r="162" spans="1:2" ht="12">
      <c r="A162">
        <v>160</v>
      </c>
      <c r="B162">
        <v>0</v>
      </c>
    </row>
    <row r="163" spans="1:2" ht="12">
      <c r="A163">
        <v>161</v>
      </c>
      <c r="B163">
        <v>0</v>
      </c>
    </row>
    <row r="164" spans="1:2" ht="12">
      <c r="A164">
        <v>162</v>
      </c>
      <c r="B164">
        <v>0</v>
      </c>
    </row>
    <row r="165" spans="1:2" ht="12">
      <c r="A165">
        <v>163</v>
      </c>
      <c r="B165">
        <v>0</v>
      </c>
    </row>
    <row r="166" spans="1:2" ht="12">
      <c r="A166">
        <v>164</v>
      </c>
      <c r="B166">
        <v>0</v>
      </c>
    </row>
    <row r="167" spans="1:2" ht="12">
      <c r="A167">
        <v>165</v>
      </c>
      <c r="B167">
        <v>0</v>
      </c>
    </row>
    <row r="168" spans="1:2" ht="12">
      <c r="A168">
        <v>166</v>
      </c>
      <c r="B168">
        <v>0</v>
      </c>
    </row>
    <row r="169" spans="1:2" ht="12">
      <c r="A169">
        <v>167</v>
      </c>
      <c r="B169">
        <v>0</v>
      </c>
    </row>
    <row r="170" spans="1:2" ht="12">
      <c r="A170">
        <v>168</v>
      </c>
      <c r="B170">
        <v>0</v>
      </c>
    </row>
    <row r="171" spans="1:2" ht="12">
      <c r="A171">
        <v>169</v>
      </c>
      <c r="B171">
        <v>0</v>
      </c>
    </row>
    <row r="172" spans="1:2" ht="12">
      <c r="A172">
        <v>170</v>
      </c>
      <c r="B172">
        <v>0</v>
      </c>
    </row>
    <row r="173" spans="1:2" ht="12">
      <c r="A173">
        <v>171</v>
      </c>
      <c r="B173">
        <v>0</v>
      </c>
    </row>
    <row r="174" spans="1:2" ht="12">
      <c r="A174">
        <v>172</v>
      </c>
      <c r="B174">
        <v>0</v>
      </c>
    </row>
    <row r="175" spans="1:2" ht="12">
      <c r="A175">
        <v>173</v>
      </c>
      <c r="B175">
        <v>0</v>
      </c>
    </row>
    <row r="176" spans="1:2" ht="12">
      <c r="A176">
        <v>174</v>
      </c>
      <c r="B176">
        <v>0</v>
      </c>
    </row>
    <row r="177" spans="1:2" ht="12">
      <c r="A177">
        <v>175</v>
      </c>
      <c r="B177">
        <v>0</v>
      </c>
    </row>
    <row r="178" spans="1:2" ht="12">
      <c r="A178">
        <v>176</v>
      </c>
      <c r="B178">
        <v>0</v>
      </c>
    </row>
    <row r="179" spans="1:2" ht="12">
      <c r="A179">
        <v>177</v>
      </c>
      <c r="B179">
        <v>0</v>
      </c>
    </row>
    <row r="180" spans="1:2" ht="12">
      <c r="A180">
        <v>178</v>
      </c>
      <c r="B180">
        <v>0</v>
      </c>
    </row>
    <row r="181" spans="1:2" ht="12">
      <c r="A181">
        <v>179</v>
      </c>
      <c r="B181">
        <v>0</v>
      </c>
    </row>
    <row r="182" spans="1:2" ht="12">
      <c r="A182">
        <v>180</v>
      </c>
      <c r="B182">
        <v>0</v>
      </c>
    </row>
    <row r="183" spans="1:2" ht="12">
      <c r="A183">
        <v>181</v>
      </c>
      <c r="B183">
        <v>0</v>
      </c>
    </row>
    <row r="184" spans="1:2" ht="12">
      <c r="A184">
        <v>182</v>
      </c>
      <c r="B184">
        <v>0</v>
      </c>
    </row>
    <row r="185" spans="1:2" ht="12">
      <c r="A185">
        <v>183</v>
      </c>
      <c r="B185">
        <v>0</v>
      </c>
    </row>
    <row r="186" spans="1:2" ht="12">
      <c r="A186">
        <v>184</v>
      </c>
      <c r="B186">
        <v>0</v>
      </c>
    </row>
    <row r="187" spans="1:2" ht="12">
      <c r="A187">
        <v>185</v>
      </c>
      <c r="B187">
        <v>0</v>
      </c>
    </row>
    <row r="188" spans="1:2" ht="12">
      <c r="A188">
        <v>186</v>
      </c>
      <c r="B188">
        <v>0</v>
      </c>
    </row>
    <row r="189" spans="1:2" ht="12">
      <c r="A189">
        <v>187</v>
      </c>
      <c r="B189">
        <v>0</v>
      </c>
    </row>
    <row r="190" spans="1:2" ht="12">
      <c r="A190">
        <v>188</v>
      </c>
      <c r="B190">
        <v>0</v>
      </c>
    </row>
    <row r="191" spans="1:2" ht="12">
      <c r="A191">
        <v>189</v>
      </c>
      <c r="B191">
        <v>0</v>
      </c>
    </row>
    <row r="192" spans="1:2" ht="12">
      <c r="A192">
        <v>190</v>
      </c>
      <c r="B192">
        <v>0</v>
      </c>
    </row>
    <row r="193" spans="1:2" ht="12">
      <c r="A193">
        <v>191</v>
      </c>
      <c r="B193">
        <v>0</v>
      </c>
    </row>
    <row r="194" spans="1:2" ht="12">
      <c r="A194">
        <v>192</v>
      </c>
      <c r="B194">
        <v>0</v>
      </c>
    </row>
    <row r="195" spans="1:2" ht="12">
      <c r="A195">
        <v>193</v>
      </c>
      <c r="B195">
        <v>0</v>
      </c>
    </row>
    <row r="196" spans="1:2" ht="12">
      <c r="A196">
        <v>194</v>
      </c>
      <c r="B196">
        <v>0</v>
      </c>
    </row>
    <row r="197" spans="1:2" ht="12">
      <c r="A197">
        <v>195</v>
      </c>
      <c r="B197">
        <v>0</v>
      </c>
    </row>
    <row r="198" spans="1:2" ht="12">
      <c r="A198">
        <v>196</v>
      </c>
      <c r="B198">
        <v>0</v>
      </c>
    </row>
    <row r="199" spans="1:2" ht="12">
      <c r="A199">
        <v>197</v>
      </c>
      <c r="B199">
        <v>0</v>
      </c>
    </row>
    <row r="200" spans="1:2" ht="12">
      <c r="A200">
        <v>198</v>
      </c>
      <c r="B200">
        <v>0</v>
      </c>
    </row>
    <row r="201" spans="1:2" ht="12">
      <c r="A201">
        <v>199</v>
      </c>
      <c r="B201">
        <v>0</v>
      </c>
    </row>
    <row r="202" spans="1:2" ht="12">
      <c r="A202">
        <v>200</v>
      </c>
      <c r="B202">
        <v>0</v>
      </c>
    </row>
  </sheetData>
  <sheetProtection/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600" verticalDpi="600" orientation="landscape" paperSize="9" r:id="rId1"/>
  <headerFooter alignWithMargins="0">
    <oddHeader>&amp;L!es: CompetitionBook.Points_LeftHeader&amp;C&amp;R!es: CompetitionBook.Points_RightHeader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owlcms</dc:creator>
  <cp:keywords/>
  <dc:description/>
  <cp:lastModifiedBy>Alejandro Gonzalez</cp:lastModifiedBy>
  <cp:lastPrinted>2021-10-16T16:07:39Z</cp:lastPrinted>
  <dcterms:created xsi:type="dcterms:W3CDTF">2012-07-07T14:58:52Z</dcterms:created>
  <dcterms:modified xsi:type="dcterms:W3CDTF">2023-12-05T18:17:44Z</dcterms:modified>
  <cp:category/>
  <cp:version/>
  <cp:contentType/>
  <cp:contentStatus/>
</cp:coreProperties>
</file>